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VCT 2020-2025\2025\ESTUDIOS\MEJORAMIENTOS DE VIVIENDA SOSTENIBLE\CALCULADORES GUÍA\"/>
    </mc:Choice>
  </mc:AlternateContent>
  <xr:revisionPtr revIDLastSave="0" documentId="8_{4CE2B70D-8D54-4D39-8857-64A25BFC21E8}" xr6:coauthVersionLast="47" xr6:coauthVersionMax="47" xr10:uidLastSave="{00000000-0000-0000-0000-000000000000}"/>
  <bookViews>
    <workbookView xWindow="-120" yWindow="-120" windowWidth="20730" windowHeight="11040" activeTab="2" xr2:uid="{7D654B7D-0463-47BB-8F72-D5C5E61FEC78}"/>
  </bookViews>
  <sheets>
    <sheet name="Lista de chequeo " sheetId="9" r:id="rId1"/>
    <sheet name="Herramienta de verificación" sheetId="10" r:id="rId2"/>
    <sheet name="Diagnostico General" sheetId="4" r:id="rId3"/>
    <sheet name="Eficiencia en Agua" sheetId="3" r:id="rId4"/>
    <sheet name="Calculador A1" sheetId="1" r:id="rId5"/>
    <sheet name="Eficiencia energética" sheetId="5" r:id="rId6"/>
    <sheet name="Calculador E3" sheetId="2" r:id="rId7"/>
    <sheet name="Materialidad sostenible" sheetId="6" r:id="rId8"/>
    <sheet name="Energías alternativas" sheetId="7" r:id="rId9"/>
    <sheet name="Sociocultural" sheetId="8" r:id="rId10"/>
    <sheet name="Reporte General" sheetId="12" r:id="rId11"/>
    <sheet name="opciones de respuesta" sheetId="13" r:id="rId12"/>
  </sheets>
  <definedNames>
    <definedName name="_msoanchor_1">'Eficiencia energética'!#REF!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2" l="1"/>
  <c r="D140" i="12"/>
  <c r="D141" i="12"/>
  <c r="D142" i="12"/>
  <c r="D143" i="12"/>
  <c r="D144" i="12"/>
  <c r="D145" i="12"/>
  <c r="D146" i="12"/>
  <c r="C141" i="12"/>
  <c r="C142" i="12"/>
  <c r="C143" i="12"/>
  <c r="C144" i="12"/>
  <c r="C145" i="12"/>
  <c r="C146" i="12"/>
  <c r="C140" i="12"/>
  <c r="D137" i="12"/>
  <c r="D138" i="12"/>
  <c r="C138" i="12"/>
  <c r="C137" i="12"/>
  <c r="D128" i="12"/>
  <c r="D129" i="12"/>
  <c r="D130" i="12"/>
  <c r="D131" i="12"/>
  <c r="D132" i="12"/>
  <c r="C129" i="12"/>
  <c r="C130" i="12"/>
  <c r="C131" i="12"/>
  <c r="C132" i="12"/>
  <c r="C128" i="12"/>
  <c r="D120" i="12"/>
  <c r="D121" i="12"/>
  <c r="D122" i="12"/>
  <c r="D123" i="12"/>
  <c r="D124" i="12"/>
  <c r="D125" i="12"/>
  <c r="D126" i="12"/>
  <c r="C121" i="12"/>
  <c r="C122" i="12"/>
  <c r="C123" i="12"/>
  <c r="C124" i="12"/>
  <c r="C125" i="12"/>
  <c r="C126" i="12"/>
  <c r="C120" i="12"/>
  <c r="D113" i="12"/>
  <c r="D114" i="12"/>
  <c r="D115" i="12"/>
  <c r="D116" i="12"/>
  <c r="D117" i="12"/>
  <c r="D118" i="12"/>
  <c r="C114" i="12"/>
  <c r="C115" i="12"/>
  <c r="C116" i="12"/>
  <c r="C117" i="12"/>
  <c r="C118" i="12"/>
  <c r="C113" i="12"/>
  <c r="D104" i="12"/>
  <c r="D105" i="12"/>
  <c r="D106" i="12"/>
  <c r="D107" i="12"/>
  <c r="D108" i="12"/>
  <c r="D109" i="12"/>
  <c r="D110" i="12"/>
  <c r="D111" i="12"/>
  <c r="C110" i="12"/>
  <c r="C111" i="12"/>
  <c r="C105" i="12"/>
  <c r="C106" i="12"/>
  <c r="C107" i="12"/>
  <c r="C108" i="12"/>
  <c r="C109" i="12"/>
  <c r="C104" i="12"/>
  <c r="D94" i="12"/>
  <c r="D95" i="12"/>
  <c r="D96" i="12"/>
  <c r="D97" i="12"/>
  <c r="D98" i="12"/>
  <c r="D99" i="12"/>
  <c r="D100" i="12"/>
  <c r="D101" i="12"/>
  <c r="C100" i="12"/>
  <c r="C101" i="12"/>
  <c r="C95" i="12"/>
  <c r="C96" i="12"/>
  <c r="C97" i="12"/>
  <c r="C98" i="12"/>
  <c r="C99" i="12"/>
  <c r="C94" i="12"/>
  <c r="D88" i="12"/>
  <c r="D89" i="12"/>
  <c r="C89" i="12"/>
  <c r="D82" i="12"/>
  <c r="D83" i="12"/>
  <c r="D84" i="12"/>
  <c r="D85" i="12"/>
  <c r="D86" i="12"/>
  <c r="C83" i="12"/>
  <c r="C84" i="12"/>
  <c r="C85" i="12"/>
  <c r="C86" i="12"/>
  <c r="C82" i="12"/>
  <c r="D74" i="12"/>
  <c r="D75" i="12"/>
  <c r="D76" i="12"/>
  <c r="D77" i="12"/>
  <c r="D78" i="12"/>
  <c r="D79" i="12"/>
  <c r="D80" i="12"/>
  <c r="C75" i="12"/>
  <c r="C76" i="12"/>
  <c r="C77" i="12"/>
  <c r="C78" i="12"/>
  <c r="C79" i="12"/>
  <c r="C80" i="12"/>
  <c r="C74" i="12"/>
  <c r="D68" i="12"/>
  <c r="D69" i="12"/>
  <c r="D70" i="12"/>
  <c r="D72" i="12"/>
  <c r="C69" i="12"/>
  <c r="C70" i="12"/>
  <c r="C72" i="12"/>
  <c r="C68" i="12"/>
  <c r="D65" i="12"/>
  <c r="D66" i="12"/>
  <c r="C66" i="12"/>
  <c r="C65" i="12"/>
  <c r="D63" i="12"/>
  <c r="C63" i="12"/>
  <c r="D57" i="12"/>
  <c r="D58" i="12"/>
  <c r="D59" i="12"/>
  <c r="D60" i="12"/>
  <c r="D61" i="12"/>
  <c r="C58" i="12"/>
  <c r="C59" i="12"/>
  <c r="C60" i="12"/>
  <c r="C61" i="12"/>
  <c r="C57" i="12"/>
  <c r="C56" i="12"/>
  <c r="D51" i="12"/>
  <c r="D52" i="12"/>
  <c r="D53" i="12"/>
  <c r="D54" i="12"/>
  <c r="D55" i="12"/>
  <c r="C52" i="12"/>
  <c r="C53" i="12"/>
  <c r="C54" i="12"/>
  <c r="C55" i="12"/>
  <c r="C51" i="12"/>
  <c r="D49" i="12"/>
  <c r="C49" i="12"/>
  <c r="C50" i="12"/>
  <c r="D48" i="12"/>
  <c r="C48" i="12"/>
  <c r="C47" i="12"/>
  <c r="D43" i="12"/>
  <c r="D44" i="12"/>
  <c r="D45" i="12"/>
  <c r="D46" i="12"/>
  <c r="C43" i="12"/>
  <c r="C44" i="12"/>
  <c r="C45" i="12"/>
  <c r="C46" i="12"/>
  <c r="D42" i="12"/>
  <c r="C42" i="12"/>
  <c r="C41" i="12"/>
  <c r="D39" i="12"/>
  <c r="C39" i="12"/>
  <c r="D36" i="12"/>
  <c r="D37" i="12"/>
  <c r="D38" i="12"/>
  <c r="C36" i="12"/>
  <c r="C37" i="12"/>
  <c r="C38" i="12"/>
  <c r="D35" i="12"/>
  <c r="C35" i="12"/>
  <c r="D26" i="12"/>
  <c r="D27" i="12"/>
  <c r="D28" i="12"/>
  <c r="D29" i="12"/>
  <c r="D30" i="12"/>
  <c r="D31" i="12"/>
  <c r="D32" i="12"/>
  <c r="C32" i="12"/>
  <c r="C27" i="12"/>
  <c r="C28" i="12"/>
  <c r="C29" i="12"/>
  <c r="C30" i="12"/>
  <c r="C31" i="12"/>
  <c r="C26" i="12"/>
  <c r="C7" i="12"/>
  <c r="D18" i="12"/>
  <c r="D19" i="12"/>
  <c r="D20" i="12"/>
  <c r="D21" i="12"/>
  <c r="D22" i="12"/>
  <c r="D23" i="12"/>
  <c r="C23" i="12"/>
  <c r="C18" i="12"/>
  <c r="C19" i="12"/>
  <c r="C20" i="12"/>
  <c r="C21" i="12"/>
  <c r="C22" i="12"/>
  <c r="D17" i="12"/>
  <c r="C17" i="12"/>
  <c r="D11" i="12"/>
  <c r="C11" i="12"/>
  <c r="D12" i="12"/>
  <c r="D13" i="12"/>
  <c r="D14" i="12"/>
  <c r="D15" i="12"/>
  <c r="C15" i="12"/>
  <c r="C13" i="12"/>
  <c r="C14" i="12"/>
  <c r="C12" i="12"/>
  <c r="C9" i="12"/>
  <c r="D10" i="12"/>
  <c r="C10" i="12"/>
  <c r="D9" i="12"/>
  <c r="I19" i="2"/>
  <c r="E19" i="2"/>
  <c r="E21" i="2" s="1"/>
  <c r="E22" i="2" s="1"/>
  <c r="G23" i="1"/>
  <c r="H23" i="1" s="1"/>
  <c r="G22" i="1"/>
  <c r="H22" i="1" s="1"/>
  <c r="G21" i="1"/>
  <c r="G20" i="1"/>
  <c r="H20" i="1" s="1"/>
  <c r="C22" i="1"/>
  <c r="D22" i="1" s="1"/>
  <c r="H7" i="1"/>
  <c r="C21" i="1"/>
  <c r="D21" i="1" s="1"/>
  <c r="C23" i="1"/>
  <c r="D23" i="1" s="1"/>
  <c r="C20" i="1"/>
  <c r="D20" i="1" s="1"/>
  <c r="I21" i="2" l="1"/>
  <c r="I22" i="2" s="1"/>
  <c r="D24" i="2"/>
  <c r="H21" i="1"/>
  <c r="H24" i="1" s="1"/>
  <c r="D24" i="1"/>
  <c r="D27" i="1" l="1"/>
  <c r="D7" i="12" s="1"/>
</calcChain>
</file>

<file path=xl/sharedStrings.xml><?xml version="1.0" encoding="utf-8"?>
<sst xmlns="http://schemas.openxmlformats.org/spreadsheetml/2006/main" count="655" uniqueCount="416">
  <si>
    <t xml:space="preserve">Lista de chequeo aplicable para la fase de diagnóstico de la vivienda favorecida por el programa </t>
  </si>
  <si>
    <t xml:space="preserve">Departamento </t>
  </si>
  <si>
    <t>Municipio</t>
  </si>
  <si>
    <t>Nombres y Apellidos (Beneficiario):</t>
  </si>
  <si>
    <t>Dirección:</t>
  </si>
  <si>
    <t>Teléfono:</t>
  </si>
  <si>
    <t xml:space="preserve">Contratista: </t>
  </si>
  <si>
    <t>Nº</t>
  </si>
  <si>
    <t>Estrategia</t>
  </si>
  <si>
    <t>Nombre</t>
  </si>
  <si>
    <t>¿Fue objeto de intervención?</t>
  </si>
  <si>
    <t>Observaciones</t>
  </si>
  <si>
    <t>Si</t>
  </si>
  <si>
    <t>No</t>
  </si>
  <si>
    <t>A1</t>
  </si>
  <si>
    <t>Aparatos de consumo eficiente</t>
  </si>
  <si>
    <t>A2</t>
  </si>
  <si>
    <t>Aprovechamiento de Aguas Lluvias</t>
  </si>
  <si>
    <t>A3</t>
  </si>
  <si>
    <t>Aprovechamiento de Aguas Residuales</t>
  </si>
  <si>
    <t>E1</t>
  </si>
  <si>
    <t>Instalaciones Eléctricas</t>
  </si>
  <si>
    <t>E2</t>
  </si>
  <si>
    <t>Estufas eficientes</t>
  </si>
  <si>
    <t>E3</t>
  </si>
  <si>
    <t>Eficiencia en Iluminación</t>
  </si>
  <si>
    <t>E4</t>
  </si>
  <si>
    <t>Energía Solar Térmica</t>
  </si>
  <si>
    <t>E5</t>
  </si>
  <si>
    <t>Ventilación Natural</t>
  </si>
  <si>
    <t>E6</t>
  </si>
  <si>
    <t>Iluminación Natural</t>
  </si>
  <si>
    <t>E7</t>
  </si>
  <si>
    <t>Protección Solar</t>
  </si>
  <si>
    <t>M1</t>
  </si>
  <si>
    <r>
      <t>Proveeduría Local</t>
    </r>
    <r>
      <rPr>
        <sz val="14"/>
        <color theme="1"/>
        <rFont val="Trebuchet MS"/>
        <family val="2"/>
        <charset val="1"/>
      </rPr>
      <t> </t>
    </r>
  </si>
  <si>
    <t>M2</t>
  </si>
  <si>
    <r>
      <t>Durabilidad y Garantías</t>
    </r>
    <r>
      <rPr>
        <sz val="14"/>
        <color theme="1"/>
        <rFont val="Trebuchet MS"/>
        <family val="2"/>
        <charset val="1"/>
      </rPr>
      <t> </t>
    </r>
  </si>
  <si>
    <t>T1</t>
  </si>
  <si>
    <r>
      <t>Energía Solar fotovoltaica</t>
    </r>
    <r>
      <rPr>
        <sz val="14"/>
        <color theme="1"/>
        <rFont val="Trebuchet MS"/>
        <family val="2"/>
        <charset val="1"/>
      </rPr>
      <t> </t>
    </r>
  </si>
  <si>
    <t>T2</t>
  </si>
  <si>
    <t>Calentamiento Solar de Agua</t>
  </si>
  <si>
    <t>T3</t>
  </si>
  <si>
    <r>
      <t>Generación de biogás</t>
    </r>
    <r>
      <rPr>
        <sz val="14"/>
        <color rgb="FF000000"/>
        <rFont val="Trebuchet MS"/>
        <family val="2"/>
        <charset val="1"/>
      </rPr>
      <t> </t>
    </r>
  </si>
  <si>
    <t>T4</t>
  </si>
  <si>
    <r>
      <t>Energía eólica</t>
    </r>
    <r>
      <rPr>
        <sz val="14"/>
        <color rgb="FF000000"/>
        <rFont val="Trebuchet MS"/>
        <family val="2"/>
        <charset val="1"/>
      </rPr>
      <t> </t>
    </r>
  </si>
  <si>
    <t>S1</t>
  </si>
  <si>
    <r>
      <t>Mano de obra local</t>
    </r>
    <r>
      <rPr>
        <sz val="14"/>
        <color theme="1"/>
        <rFont val="Trebuchet MS"/>
        <family val="2"/>
        <charset val="1"/>
      </rPr>
      <t> </t>
    </r>
  </si>
  <si>
    <t>S2</t>
  </si>
  <si>
    <r>
      <t>Compromiso social del constructor</t>
    </r>
    <r>
      <rPr>
        <sz val="14"/>
        <color theme="1"/>
        <rFont val="Trebuchet MS"/>
        <family val="2"/>
        <charset val="1"/>
      </rPr>
      <t> </t>
    </r>
  </si>
  <si>
    <t>S3</t>
  </si>
  <si>
    <r>
      <t>Gestión comunitaria resiliente</t>
    </r>
    <r>
      <rPr>
        <sz val="14"/>
        <color theme="1"/>
        <rFont val="Trebuchet MS"/>
        <family val="2"/>
        <charset val="1"/>
      </rPr>
      <t> </t>
    </r>
  </si>
  <si>
    <t>Estrategia </t>
  </si>
  <si>
    <t>Encuesta </t>
  </si>
  <si>
    <t>Información previa al mejoramiento  </t>
  </si>
  <si>
    <t>Información posterior al mejoramiento </t>
  </si>
  <si>
    <t>Si </t>
  </si>
  <si>
    <t>No </t>
  </si>
  <si>
    <t>Si  </t>
  </si>
  <si>
    <t>No  </t>
  </si>
  <si>
    <t>A1 </t>
  </si>
  <si>
    <t> </t>
  </si>
  <si>
    <t>x</t>
  </si>
  <si>
    <t>x </t>
  </si>
  <si>
    <t>A2 </t>
  </si>
  <si>
    <t>A3 </t>
  </si>
  <si>
    <t>E1 </t>
  </si>
  <si>
    <t>E2 </t>
  </si>
  <si>
    <t xml:space="preserve">x </t>
  </si>
  <si>
    <t>E3 </t>
  </si>
  <si>
    <t>E4 </t>
  </si>
  <si>
    <t>E5 </t>
  </si>
  <si>
    <t>E6 </t>
  </si>
  <si>
    <t>E7 </t>
  </si>
  <si>
    <t>M1 </t>
  </si>
  <si>
    <t>M2 </t>
  </si>
  <si>
    <t>T1 </t>
  </si>
  <si>
    <t>T2 </t>
  </si>
  <si>
    <t>T3 </t>
  </si>
  <si>
    <t>T4 </t>
  </si>
  <si>
    <t>S1 </t>
  </si>
  <si>
    <t>S2 </t>
  </si>
  <si>
    <t>S3 </t>
  </si>
  <si>
    <t xml:space="preserve">Información general de encuesta a beneficiarios de mejoramiento de vivienda  </t>
  </si>
  <si>
    <t>Departamento:</t>
  </si>
  <si>
    <t>Municipio:</t>
  </si>
  <si>
    <t>Barrio/Vereda:</t>
  </si>
  <si>
    <t>Teléfono</t>
  </si>
  <si>
    <t>Zona climática:</t>
  </si>
  <si>
    <t>Número de habitantes actuales de la vivienda:</t>
  </si>
  <si>
    <t>Edades de los ocupantes de la vivienda:</t>
  </si>
  <si>
    <t>Área de la vivienda (m2):</t>
  </si>
  <si>
    <t>Tiempo de construcción de la vivienda (años):</t>
  </si>
  <si>
    <t>Tiempo desde el que se hizo el mejoramiento (4 o 12 meses):</t>
  </si>
  <si>
    <t>Listado de estrategias de mejoramiento realizadas:</t>
  </si>
  <si>
    <t>Listado de equipos instalados previo al mejoramiento:</t>
  </si>
  <si>
    <t>Listado de equipos nuevos adquiridos posterior al mejoramiento:</t>
  </si>
  <si>
    <r>
      <rPr>
        <b/>
        <sz val="14"/>
        <color rgb="FF000000"/>
        <rFont val="Trebuchet MS"/>
      </rPr>
      <t xml:space="preserve">Encuesta de aplicación a beneficiario de acuerdo a las estrategias de Eficiencia en Agua aplicadas en el mejoramiento 
</t>
    </r>
    <r>
      <rPr>
        <sz val="9"/>
        <color rgb="FF000000"/>
        <rFont val="Trebuchet MS"/>
      </rPr>
      <t>Para hacer uso de esta encuesta aplique las preguntas al beneficiario de acuerdo a la estrategia implementada</t>
    </r>
  </si>
  <si>
    <t>Estrategia A1-Aparatos de consumo eficiente</t>
  </si>
  <si>
    <t xml:space="preserve">No se aplica encuesta, se usa calculador A1 </t>
  </si>
  <si>
    <t>Estrategia A2-Aprovechamiento de Aguas Lluvias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</si>
  <si>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¿Da uso al agua lluvia recolectada?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</si>
  <si>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¿Qué usos da esta agua?</t>
    </r>
  </si>
  <si>
    <t>Si su opción fue otro indique cual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</si>
  <si>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 qué frecuencia da uso al agua lluvia?</t>
    </r>
  </si>
  <si>
    <t>a.     Diaria</t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</si>
  <si>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En temporada de lluvia, ¿el tanque alcanza a superar la mitad de su capacidad máxima (250L)?</t>
    </r>
  </si>
  <si>
    <t xml:space="preserve">Si </t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</si>
  <si>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¿Es beneficioso para usted tener acceso al agua sin estar conectado al sistema de acueducto y alcantarillado?</t>
    </r>
  </si>
  <si>
    <r>
      <t>6.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el sistema de aprovechamiento de aguas lluvias de 1 a 5 siendo uno el más bajo y cinco el más alto.</t>
    </r>
  </si>
  <si>
    <t>Estrategia A3-Aprovechamiento de Aguas Residuales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</si>
  <si>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¿Dio uso al agua residual tratada?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</si>
  <si>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¿Qué usos dio a esta agua?</t>
    </r>
  </si>
  <si>
    <t>b.     Riego de zonas verdes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</si>
  <si>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 qué frecuencia dio uso al agua tratada?</t>
    </r>
  </si>
  <si>
    <t>b.     Semanal</t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</si>
  <si>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¿El sistema Imhoff instalado le está generando alguna incomodidad como olor, fuga, o el agua tratada no está en las condiciones que salía al inicio de la operación?</t>
    </r>
  </si>
  <si>
    <t>a.     Si</t>
  </si>
  <si>
    <t>Si su opción fue si indique cual</t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</si>
  <si>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el sistema de aprovechamiento de aguas residuales de 1 a 5 siendo uno el más bajo y cinco el más alto.</t>
    </r>
  </si>
  <si>
    <r>
      <rPr>
        <b/>
        <sz val="11"/>
        <color rgb="FF000000"/>
        <rFont val="Calibri"/>
        <scheme val="minor"/>
      </rPr>
      <t xml:space="preserve">Modo de uso: </t>
    </r>
    <r>
      <rPr>
        <sz val="11"/>
        <color rgb="FF000000"/>
        <rFont val="Calibri"/>
        <scheme val="minor"/>
      </rPr>
      <t xml:space="preserve">El usuario del calculador deberá ingresar los datos de las celdas D6 y D7 resaltadas en azul, el calculo se realiza de manera automática de acuerdo a esos dos datos ingresados </t>
    </r>
  </si>
  <si>
    <t>* Datos variables en función de la caracterización sociodemográfica de la familia beneficiaria</t>
  </si>
  <si>
    <t>Datos de entrada de la Vivienda *</t>
  </si>
  <si>
    <t>Número de Usos por persona</t>
  </si>
  <si>
    <t>Duración de los usos</t>
  </si>
  <si>
    <t>Número de habitantes</t>
  </si>
  <si>
    <t xml:space="preserve">Sanitario </t>
  </si>
  <si>
    <t>Ducha (Minutos)</t>
  </si>
  <si>
    <t>Número duchas diarias</t>
  </si>
  <si>
    <t>Ducha</t>
  </si>
  <si>
    <t>Lavaplatos (Minutos)</t>
  </si>
  <si>
    <t xml:space="preserve">Grifería Lavamanos </t>
  </si>
  <si>
    <t>Lavamanos (Minutos)</t>
  </si>
  <si>
    <t xml:space="preserve">Grifería Lavaplatos </t>
  </si>
  <si>
    <t>Datos de consumo aparatos a instalar</t>
  </si>
  <si>
    <t>Datos de consumo aparatos estándar</t>
  </si>
  <si>
    <t>Sanitario [LDP]</t>
  </si>
  <si>
    <t>Ducha [LPM]</t>
  </si>
  <si>
    <t>Grifería Lavamanos [LPM]</t>
  </si>
  <si>
    <t>Grifería Lavaplatos [LPM]</t>
  </si>
  <si>
    <t>Consumo estándar Familia</t>
  </si>
  <si>
    <t>Consumo Sostenible Familia</t>
  </si>
  <si>
    <t>Aparato</t>
  </si>
  <si>
    <t>Consumo</t>
  </si>
  <si>
    <t>Total [L/d]</t>
  </si>
  <si>
    <t>Sanitario</t>
  </si>
  <si>
    <t>Grifería Lvm</t>
  </si>
  <si>
    <t>Grifería Lvp</t>
  </si>
  <si>
    <t>Total</t>
  </si>
  <si>
    <t>% Ahorro de agua</t>
  </si>
  <si>
    <t>Fuente de referencia: NTC 1500 Código Colombiano de Fontanería</t>
  </si>
  <si>
    <r>
      <rPr>
        <b/>
        <sz val="14"/>
        <color rgb="FF000000"/>
        <rFont val="Trebuchet MS"/>
      </rPr>
      <t xml:space="preserve">Encuesta de aplicación a beneficiario de acuerdo a las estrategias de Eficiencia Energética aplicadas en el mejoramiento 
</t>
    </r>
    <r>
      <rPr>
        <sz val="9"/>
        <color rgb="FF000000"/>
        <rFont val="Trebuchet MS"/>
      </rPr>
      <t>Para hacer uso de esta encuesta aplique las preguntas al beneficiario de acuerdo a la estrategia implementada</t>
    </r>
  </si>
  <si>
    <t>E1-Instalaciones Eléctricas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</si>
  <si>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¿Da uso a las tomas eléctricas instaladas?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</si>
  <si>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¿Cuántos equipos conectaba antes de la instalación?</t>
    </r>
  </si>
  <si>
    <t>b.     De 1 a 4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</si>
  <si>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¿Cuántos equipos conecta después de la instalación?</t>
    </r>
  </si>
  <si>
    <t>a.     De 1 a 4</t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</si>
  <si>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¿Adquirió usted más equipos de conexión eléctrica posterior a la instalación?</t>
    </r>
  </si>
  <si>
    <t>b.     No</t>
  </si>
  <si>
    <t>Si su opción fue si indique cual(es)</t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</si>
  <si>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¿Siente que su vivienda es más segura con la verificación de las conexiones preexistentes y la instalación de las nuevas tomas?</t>
    </r>
  </si>
  <si>
    <r>
      <rPr>
        <sz val="9"/>
        <color rgb="FF000000"/>
        <rFont val="Trebuchet MS"/>
      </rPr>
      <t>6.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Califique el nivel de satisfacción con la intervención de 1 a 5 siendo uno el más bajo y cinco el más alto.</t>
    </r>
  </si>
  <si>
    <t>E2-Estufas eficientes</t>
  </si>
  <si>
    <t>Urbano: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</si>
  <si>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¿Cuál era el combustible principal para la cocción de alimentos antes del mejoramiento?</t>
    </r>
  </si>
  <si>
    <t>a. Gas Natural domiciliario</t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</si>
  <si>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¿Cuál es el combustible principal para la cocción de alimentos después del mejoramiento?</t>
    </r>
  </si>
  <si>
    <t>b. Cilindros de GLP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</si>
  <si>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¿Se ha presentado alguna fuga de gas después del mejoramiento?</t>
    </r>
  </si>
  <si>
    <r>
      <rPr>
        <sz val="9"/>
        <color rgb="FF000000"/>
        <rFont val="Trebuchet MS"/>
      </rPr>
      <t>4.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¿Después del mejoramiento ha mejorado la percepción de olores a gas al interior del hogar?</t>
    </r>
  </si>
  <si>
    <t>c.     No se presentaban olores</t>
  </si>
  <si>
    <r>
      <rPr>
        <sz val="9"/>
        <color rgb="FF000000"/>
        <rFont val="Trebuchet MS"/>
      </rPr>
      <t>5.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Si usted utilizaba cilindros GLP y ahora utiliza Gas Natural ¿En qué rango se encuentran el ahorro mensual percibido por este cambio?</t>
    </r>
  </si>
  <si>
    <t>a. $10.000 a $20.000</t>
  </si>
  <si>
    <t>Rural:</t>
  </si>
  <si>
    <t xml:space="preserve">Si la mejora realizada fue para gas natural:  </t>
  </si>
  <si>
    <t>Si usted utiliza estufa de gas en cilindro</t>
  </si>
  <si>
    <r>
      <rPr>
        <sz val="9"/>
        <color rgb="FF000000"/>
        <rFont val="Trebuchet MS"/>
      </rPr>
      <t>1.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¿Se ha presentado alguna fuga de gas después del mejoramiento realizado?</t>
    </r>
  </si>
  <si>
    <r>
      <rPr>
        <sz val="9"/>
        <color rgb="FF000000"/>
        <rFont val="Trebuchet MS"/>
      </rPr>
      <t>2.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Después del mejoramiento ha mejorado la percepción de olores a gas al interior del hogar?</t>
    </r>
  </si>
  <si>
    <t>Si a usted se le instaló el sistema de biodigestor con estufa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</si>
  <si>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presentado alguna falla técnica con la conexión al gas?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</si>
  <si>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¿Cada cuanto compraba usted el cilindro de gas antes del mejoramiento?</t>
    </r>
  </si>
  <si>
    <t>b.     Mensual (Cada 30 días)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</si>
  <si>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¿Sigue requiriendo la compra de cilindros de GLP?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</si>
  <si>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la respuesta anterior fue si, ¿Con qué frecuencia?</t>
    </r>
  </si>
  <si>
    <t>a.     Quincenal (Cada 15 días)</t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</si>
  <si>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usted cocinaba con leña, ¿considera que este sistema instalado le ha mejorado sus condiciones de vida?</t>
    </r>
  </si>
  <si>
    <t>Si a usted se le adecuó la estufa de leña: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</si>
  <si>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mejorado su salud por temas respiratorios?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</si>
  <si>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¿Cómo considera que es el tiempo de espera para que la temperatura se conserve en la estufa?</t>
    </r>
  </si>
  <si>
    <t>b.     Normal (15 min)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</si>
  <si>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compara la cantidad de leña usada antes y después del mejoramiento de su estufa considera que:</t>
    </r>
  </si>
  <si>
    <t>b.     Con el mejoramiento consume más leña</t>
  </si>
  <si>
    <t>Para todos las opciones que incluye esta estrategia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</si>
  <si>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la intervención de 1 a 5 siendo uno el más bajo y cinco el más alto.</t>
    </r>
  </si>
  <si>
    <t>E3-Eficiencia en Iluminación</t>
  </si>
  <si>
    <t>No aplica la encuesta, hace uso de Calculador E3</t>
  </si>
  <si>
    <t>E4-Energía Solar Térmica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</si>
  <si>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Desde el mejoramiento ¿siente usted mayor comodidad por la temperatura al interior de su casa?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</si>
  <si>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Califique el nivel de satisfacción con la intervención de 1 a 5 siendo uno el más bajo y cinco el más alto</t>
    </r>
  </si>
  <si>
    <t>Clima cálido seco, cálido húmedo y templado: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</si>
  <si>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Desde el mejoramiento ¿ha disminuido el uso de elementos de ventilación como ventiladores o aire acondicionado?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</si>
  <si>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¿Cuántos equipos de ventilación usaba antes del mejoramiento?</t>
    </r>
  </si>
  <si>
    <t>c.     2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</si>
  <si>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¿Cuántos equipos de ventilación usa después del mejoramiento?</t>
    </r>
  </si>
  <si>
    <t>Clima frío: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</si>
  <si>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Desde el mejoramiento ¿ha mejorado la sensación térmica de su hogar?</t>
    </r>
  </si>
  <si>
    <t>E5-Ventilación Natural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</si>
  <si>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percibido la mejora en la ventilación de los espacios de su vivienda?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</si>
  <si>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su respuesta anterior fue si, califique de 1 a 3 ¿qué tanto ha mejorado?</t>
    </r>
  </si>
  <si>
    <t>b.     2. Medio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</si>
  <si>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presentaba usted casos de humedad en su vivienda ¿le ha favorecido la instalación de ventanas realizada?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</si>
  <si>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¿Considera que han disminuido los olores molestos al interior de la vivienda?</t>
    </r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</si>
  <si>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alguna persona que habita la vivienda tiene complicaciones respiratorias, posterior al mejoramiento, ¿se ha percibido alguna mejora en su bienestar?</t>
    </r>
  </si>
  <si>
    <r>
      <t>6.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¿Considera que el mejoramiento realizado ha favorecido su salud y calidad de vida?</t>
    </r>
  </si>
  <si>
    <r>
      <t>7.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el mejoramiento realizado de 1 a 5 siendo uno el más bajo y cinco el más alto.</t>
    </r>
  </si>
  <si>
    <t>E6-Iluminación Natural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</si>
  <si>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percibido la mejora en la iluminación de los espacios de su vivienda donde se instalaron las ventanas?</t>
    </r>
  </si>
  <si>
    <t>c.     3. Alto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</si>
  <si>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reducido el uso de los bombillos para iluminar los espacios de su vivienda durante el día donde se instalaron las ventanas?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</si>
  <si>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¿Considera que cuando se encuentra en casa durante el día se le facilitan más las actividades en los lugares donde hay iluminación natural?</t>
    </r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</si>
  <si>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el mejoramiento realizado de 1 a 5 siendo uno el más bajo y cinco el más alto.</t>
    </r>
  </si>
  <si>
    <t>E7-Protección Solar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</si>
  <si>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¿Se siente usted más conforme con la temperatura del espacio durante las horas del día que el sol irradia directamente la ventana donde se realizó el mejoramiento?</t>
    </r>
  </si>
  <si>
    <r>
      <rPr>
        <b/>
        <sz val="11"/>
        <color rgb="FF000000"/>
        <rFont val="Calibri"/>
        <scheme val="minor"/>
      </rPr>
      <t xml:space="preserve">Modo de uso: </t>
    </r>
    <r>
      <rPr>
        <sz val="11"/>
        <color rgb="FF000000"/>
        <rFont val="Calibri"/>
        <scheme val="minor"/>
      </rPr>
      <t xml:space="preserve">El usuario del calculador deberá ingresar los datos de las celdas de las columnas E e I "Consumo [W]" tanto de los bombillos que existian previos al mejoramiento como de los instalados, adicionalmente deberá indicar la ubicación de dichos bombillos de acuerdo a la lista desplegable de las columnas D y H, de la misma forma, se solicita diligenciar la celda I4 resaltada en amarillo </t>
    </r>
  </si>
  <si>
    <t>Número de horas en que están encendidos los bombillos en un periodo de 24h*</t>
  </si>
  <si>
    <t>Antes del Mejoramiento</t>
  </si>
  <si>
    <t>Despues del Mejoramiento</t>
  </si>
  <si>
    <t>Ubicación del bombillo</t>
  </si>
  <si>
    <t>Consumo [W]</t>
  </si>
  <si>
    <t>Bombillo 1</t>
  </si>
  <si>
    <t>Bombillo 2</t>
  </si>
  <si>
    <t>Bombillo 3</t>
  </si>
  <si>
    <t>Bombillo 4</t>
  </si>
  <si>
    <t>Bombillo 5</t>
  </si>
  <si>
    <t>Bombillo 6</t>
  </si>
  <si>
    <t>Bombillo 7</t>
  </si>
  <si>
    <t>Bombillo 8</t>
  </si>
  <si>
    <t>Bombillo 9</t>
  </si>
  <si>
    <t>Bombillo 10</t>
  </si>
  <si>
    <t>Consumo Total [W]</t>
  </si>
  <si>
    <t>Consumo Total</t>
  </si>
  <si>
    <t>Consumo [W/d]</t>
  </si>
  <si>
    <t>Consumo [kWh/mes]</t>
  </si>
  <si>
    <t>% Ahorro de energía</t>
  </si>
  <si>
    <r>
      <rPr>
        <b/>
        <sz val="14"/>
        <color rgb="FF000000"/>
        <rFont val="Trebuchet MS"/>
      </rPr>
      <t xml:space="preserve">Encuesta de aplicación a beneficiario de acuerdo a las estrategias de Materialidad Sostenible aplicadas en el mejoramiento 
</t>
    </r>
    <r>
      <rPr>
        <sz val="9"/>
        <color rgb="FF000000"/>
        <rFont val="Trebuchet MS"/>
      </rPr>
      <t>Para hacer uso de esta encuesta aplique las preguntas al beneficiario de acuerdo a la estrategia implementada</t>
    </r>
  </si>
  <si>
    <r>
      <rPr>
        <b/>
        <sz val="14"/>
        <color theme="0"/>
        <rFont val="Trebuchet MS"/>
      </rPr>
      <t>M1-Proveeduría Local</t>
    </r>
    <r>
      <rPr>
        <sz val="14"/>
        <color theme="0"/>
        <rFont val="Trebuchet MS"/>
      </rPr>
      <t> </t>
    </r>
  </si>
  <si>
    <t>No aplica encuesta, el contratista suministra la información</t>
  </si>
  <si>
    <r>
      <t>M2-Durabilidad y Garantías</t>
    </r>
    <r>
      <rPr>
        <b/>
        <sz val="14"/>
        <color theme="0"/>
        <rFont val="Trebuchet MS"/>
      </rPr>
      <t> </t>
    </r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</si>
  <si>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tenido algún problema con los materiales utilizados para el mejoramiento de su vivienda (por ejemplo, desprendimientos, daños por humedad, otros daños)?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</si>
  <si>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su respuesta anterior fue si, ¿Cuál o cuáles fueron los materiales o mejoramientos afectados?</t>
    </r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</si>
  <si>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¿Requiere algún mantenimiento?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</si>
  <si>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¿Tiene usted alguna pregunta sobre el funcionamiento o mantenimiento de algún equipo o mejora realizada?</t>
    </r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</si>
  <si>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los mejoramientos realizados de 1 a 5 siendo uno el más bajo y cinco el más alto.</t>
    </r>
  </si>
  <si>
    <r>
      <t>6.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la capacitación brindada sobre los mejoramientos realizados de 1 a 5 siendo uno el más bajo y cinco el más alto.</t>
    </r>
  </si>
  <si>
    <r>
      <rPr>
        <b/>
        <sz val="14"/>
        <color rgb="FF000000"/>
        <rFont val="Trebuchet MS"/>
      </rPr>
      <t xml:space="preserve">Encuesta de aplicación a beneficiario de acuerdo a las estrategias de Energías Alternativas aplicadas en el mejoramiento 
</t>
    </r>
    <r>
      <rPr>
        <sz val="9"/>
        <color rgb="FF000000"/>
        <rFont val="Trebuchet MS"/>
      </rPr>
      <t>Para hacer uso de esta encuesta aplique las preguntas al beneficiario de acuerdo a la estrategia implementada</t>
    </r>
  </si>
  <si>
    <t xml:space="preserve">T1-Energía Solar fotovoltaica 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</si>
  <si>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 qué frecuencia al día habilita el sistema?</t>
    </r>
  </si>
  <si>
    <t>b.     8 horas</t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</si>
  <si>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¿Qué usos le da a la energía generada?</t>
    </r>
  </si>
  <si>
    <t>d.     Bombillos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</si>
  <si>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¿Cuánta energía está generando el sistema instalado de acuerdo con la medida del inversor?</t>
    </r>
  </si>
  <si>
    <t>b.     100 – 200 kW/h</t>
  </si>
  <si>
    <r>
      <rPr>
        <sz val="9"/>
        <color rgb="FF000000"/>
        <rFont val="Trebuchet MS"/>
      </rPr>
      <t>4.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 xml:space="preserve">¿Qué tanta energía consume del sistema? </t>
    </r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</si>
  <si>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¿En algún momento su batería se ha quedado sin carga?</t>
    </r>
  </si>
  <si>
    <r>
      <rPr>
        <sz val="9"/>
        <color rgb="FF000000"/>
        <rFont val="Trebuchet MS"/>
      </rPr>
      <t>6.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 xml:space="preserve">Si su respuesta anterior fue si ¿Cuánto tiempo duró sin carga? </t>
    </r>
  </si>
  <si>
    <r>
      <t>7.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la intervención de 1 a 5 siendo uno el más bajo y cinco el más alto.</t>
    </r>
  </si>
  <si>
    <t>T2-Calentamiento Solar de Agua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</si>
  <si>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¿Da uso al agua caliente del sistema?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</si>
  <si>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¿Qué usos da a esta agua?</t>
    </r>
  </si>
  <si>
    <t>a.     Ducha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</si>
  <si>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¿Considera que la capacidad del sistema es suficiente para cubrir los usos de agua caliente que tienen las personas que habitan la vivienda?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</si>
  <si>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¿Siente que la instalación de este sistema ha mejorado su bienestar o el de su familia?</t>
    </r>
  </si>
  <si>
    <t>c.     Indiferente</t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</si>
  <si>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la intervención de 1 a 5 siendo uno el más bajo y cinco el más alto</t>
    </r>
  </si>
  <si>
    <t xml:space="preserve">T3-Generación de biogás 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</si>
  <si>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¿Considera que el sistema instalado le favorece para la cocción de alimentos?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</si>
  <si>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 cuál estiércol alimenta sistema? (Puede seleccionar varias opciones)</t>
    </r>
  </si>
  <si>
    <t>b.     Caballos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</si>
  <si>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mejorado el uso de su tiempo por no tener que recoger leña?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</si>
  <si>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¿Ha disminuido su consumo de gas en cilindro?</t>
    </r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</si>
  <si>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¿Le ha generado beneficios económicos esta medida? (Por ejemplo, por dejar de comprar gas, por venta de biol)</t>
    </r>
  </si>
  <si>
    <t>b.     Entre $25.000 - $50.000 /mes</t>
  </si>
  <si>
    <t>6. Califique el nivel de satisfacción con la intervención de 1 a 5 siendo uno el más bajo y cinco el más alto</t>
  </si>
  <si>
    <r>
      <rPr>
        <sz val="14"/>
        <color theme="0"/>
        <rFont val="Trebuchet MS"/>
      </rPr>
      <t>T4-Energía eólica </t>
    </r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</si>
  <si>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¿Qué usos le da a la energía generada?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</si>
  <si>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¿Cuánta energía está generando al mes el sistema instalado de acuerdo con la medida del inversor?</t>
    </r>
  </si>
  <si>
    <t>b.     200 – 500 kW/h</t>
  </si>
  <si>
    <r>
      <rPr>
        <sz val="9"/>
        <color rgb="FF000000"/>
        <rFont val="Trebuchet MS"/>
      </rPr>
      <t>3.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 xml:space="preserve">¿Qué tanta energía consume del sistema? 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</si>
  <si>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Califique el nivel de satisfacción con la intervención de 1 a 5 siendo uno el más bajo y cinco el más alto.</t>
    </r>
  </si>
  <si>
    <r>
      <rPr>
        <b/>
        <sz val="14"/>
        <color rgb="FF000000"/>
        <rFont val="Trebuchet MS"/>
      </rPr>
      <t xml:space="preserve">Encuesta de aplicación a beneficiario de acuerdo a las estrategias Sociocultural aplicadas en el mejoramiento 
</t>
    </r>
    <r>
      <rPr>
        <sz val="9"/>
        <color rgb="FF000000"/>
        <rFont val="Trebuchet MS"/>
      </rPr>
      <t>Para hacer uso de esta encuesta aplique las preguntas al beneficiario de acuerdo a la estrategia implementada</t>
    </r>
  </si>
  <si>
    <r>
      <rPr>
        <b/>
        <sz val="14"/>
        <color theme="0"/>
        <rFont val="Trebuchet MS"/>
      </rPr>
      <t>S1-Mano de obra local </t>
    </r>
  </si>
  <si>
    <t>No aplica encuesta, debe usar la formula de las ficha correspondiente y la información suministrada por el contratista</t>
  </si>
  <si>
    <r>
      <rPr>
        <b/>
        <sz val="14"/>
        <color theme="0"/>
        <rFont val="Trebuchet MS"/>
      </rPr>
      <t>S2-Compromiso social del constructor</t>
    </r>
    <r>
      <rPr>
        <sz val="14"/>
        <color theme="0"/>
        <rFont val="Trebuchet MS"/>
      </rPr>
      <t> </t>
    </r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</si>
  <si>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¿Siente que sus necesidades fueron tenidas en cuenta para realizar los mejoramientos?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</si>
  <si>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¿Lo involucraron en el proceso de obra de su vivienda?</t>
    </r>
  </si>
  <si>
    <r>
      <rPr>
        <b/>
        <sz val="14"/>
        <color theme="0"/>
        <rFont val="Trebuchet MS"/>
      </rPr>
      <t>S3-Gestión comunitaria resiliente</t>
    </r>
    <r>
      <rPr>
        <sz val="14"/>
        <color theme="0"/>
        <rFont val="Trebuchet MS"/>
      </rPr>
      <t> </t>
    </r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</si>
  <si>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¿Recibió usted el directorio de vecinos con los servicios técnicos que prestan y su contacto?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</si>
  <si>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¿Considera este directorio útil o lo ha utilizado?</t>
    </r>
  </si>
  <si>
    <t>b.     Si es útil y no lo he utilizado</t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</si>
  <si>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¿Recibió usted el Manual de uso y mantenimiento de las mejoras realizadas en la vivienda?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</si>
  <si>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¿Recibió usted capacitación sobre el uso y mantenimiento de las mejoras realizadas en la vivienda?</t>
    </r>
  </si>
  <si>
    <r>
      <t>5.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¿Requiere usted alguna aclaración sobre el uso o mantenimiento de las mejoras realizadas en la vivienda?</t>
    </r>
  </si>
  <si>
    <r>
      <rPr>
        <sz val="9"/>
        <color rgb="FF000000"/>
        <rFont val="Trebuchet MS"/>
      </rPr>
      <t>6.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Si su respuesta anterior fue si, ¿qué información requiere ampliar?</t>
    </r>
  </si>
  <si>
    <t>7. Califique de 1 a 5 siendo uno el más bajo y cinco el más alto ¿Qué tan capaz se siente de hacer correcto uso y mantenimiento de las mejoras realizadas con las actividades desarrolladas por el contratista de estudios, diseños y obra del mejoramiento?</t>
  </si>
  <si>
    <t>REPORTE GENERAL</t>
  </si>
  <si>
    <t>EFICIENCIA EN AGUA</t>
  </si>
  <si>
    <t>EFICIENCIA ENERGÉTICA</t>
  </si>
  <si>
    <t>MATERIALIDAD SOSTENIBLE</t>
  </si>
  <si>
    <t>No aplica encuesta, el contratista suministra la informaciòn</t>
  </si>
  <si>
    <t>M2-Durabilidad y Garantías </t>
  </si>
  <si>
    <t>ENERGÍAS ALTERNATIVAS</t>
  </si>
  <si>
    <t>T4-Energía eólica </t>
  </si>
  <si>
    <t>SOCIOCULTURAL</t>
  </si>
  <si>
    <t>S1-Mano de obra local </t>
  </si>
  <si>
    <t>No aplica encuesta, debe usar la formula de las ficha correspondiente y la informaciòn suministrada por el contratista</t>
  </si>
  <si>
    <t>ESTA HOJA NO ES MODIFICABLE, A NO SER QUE SE CAMBIEN LAS OPCIONES DE RESPUESTA A LAS DIFERENTES PREGUNTAS DE LAS ENCUESTAS Y CALCULADORES</t>
  </si>
  <si>
    <t>Espacios (Lista desplegable)</t>
  </si>
  <si>
    <t>Sala</t>
  </si>
  <si>
    <t>Comedor</t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</si>
  <si>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Lavado de pisos</t>
    </r>
  </si>
  <si>
    <t>Cocina</t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</si>
  <si>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Descarga de sanitario</t>
    </r>
  </si>
  <si>
    <t>Baño 1</t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</si>
  <si>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Lavado de ropa</t>
    </r>
  </si>
  <si>
    <t>Baño 2</t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</si>
  <si>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Lavado de ollas</t>
    </r>
  </si>
  <si>
    <t xml:space="preserve">Habitación 1 </t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</si>
  <si>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Consumo animal</t>
    </r>
  </si>
  <si>
    <t>Habitación 2</t>
  </si>
  <si>
    <r>
      <t>f.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Regado de plantas</t>
    </r>
  </si>
  <si>
    <t>Habitación 3</t>
  </si>
  <si>
    <r>
      <t>g.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Otro: ______ (indicar cual)</t>
    </r>
  </si>
  <si>
    <t xml:space="preserve">Habitación 4 </t>
  </si>
  <si>
    <t>Escaleras</t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</si>
  <si>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Diaria</t>
    </r>
  </si>
  <si>
    <t>Patio/Zona de lavandería</t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</si>
  <si>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Semanal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</si>
  <si>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Regado de plantas o cultivos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</si>
  <si>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Riego de zonas verdes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</si>
  <si>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Otro: ______ (indicar cual)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</si>
  <si>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Quincenal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</si>
  <si>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</si>
  <si>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</si>
  <si>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¿Cuál? ________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</si>
  <si>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 se presentaban olores</t>
    </r>
  </si>
  <si>
    <t>b. $20.000 a $50.000</t>
  </si>
  <si>
    <t>c. $50.000 a $100.000</t>
  </si>
  <si>
    <t>d. más de $100.000</t>
  </si>
  <si>
    <t>e. No se percibe el ahorro</t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</si>
  <si>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Quincenal (Cada 15 días)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</si>
  <si>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Mensual (Cada 30 días)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</si>
  <si>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Bimensual (Cada 60 días)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</si>
  <si>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Trimestral (Cada 90 días)</t>
    </r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</si>
  <si>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Más tiempo (Más de 90 días)</t>
    </r>
  </si>
  <si>
    <t>a.     Lento (Más de 30 minutos)</t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</si>
  <si>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Normal (15 min)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</si>
  <si>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Rápido (Menos de 15 minutos)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</si>
  <si>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Con el mejoramiento consume menos leña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</si>
  <si>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Con el mejoramiento consume más leña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</si>
  <si>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Con el mejoramiento consume la misma leña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</si>
  <si>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Ninguno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</si>
  <si>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1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</si>
  <si>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2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</si>
  <si>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3</t>
    </r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</si>
  <si>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4</t>
    </r>
  </si>
  <si>
    <r>
      <t>f.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Más de 4</t>
    </r>
  </si>
  <si>
    <r>
      <rPr>
        <sz val="9"/>
        <color rgb="FF000000"/>
        <rFont val="Trebuchet MS"/>
      </rPr>
      <t>a.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1. Bajo</t>
    </r>
  </si>
  <si>
    <r>
      <rPr>
        <sz val="9"/>
        <color rgb="FF000000"/>
        <rFont val="Trebuchet MS"/>
      </rPr>
      <t>b.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2. Medio</t>
    </r>
  </si>
  <si>
    <r>
      <rPr>
        <sz val="9"/>
        <color rgb="FF000000"/>
        <rFont val="Trebuchet MS"/>
      </rPr>
      <t>c.</t>
    </r>
    <r>
      <rPr>
        <sz val="7"/>
        <color rgb="FF000000"/>
        <rFont val="Times New Roman"/>
      </rPr>
      <t xml:space="preserve">     </t>
    </r>
    <r>
      <rPr>
        <sz val="9"/>
        <color rgb="FF000000"/>
        <rFont val="Trebuchet MS"/>
      </rPr>
      <t>3. Alto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</si>
  <si>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 aplica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</si>
  <si>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Todo el día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</si>
  <si>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8 horas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</si>
  <si>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16 horas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</si>
  <si>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Entre 1-8 horas</t>
    </r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</si>
  <si>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Menos de 1 hora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</si>
  <si>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Televisión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</si>
  <si>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Cargadores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</si>
  <si>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Licuadora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</si>
  <si>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Bombillos</t>
    </r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</si>
  <si>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Ventilador</t>
    </r>
  </si>
  <si>
    <r>
      <t>f.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Otro ¿Cuál? _______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</si>
  <si>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Menos de 100 kW/h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</si>
  <si>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100 – 200 kW/h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</si>
  <si>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200-300 kW/h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</si>
  <si>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Más de 300 kW/h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</si>
  <si>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Ducha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</si>
  <si>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Lavamanos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</si>
  <si>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Lavado de platos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</si>
  <si>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Lavado de ropa</t>
    </r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</si>
  <si>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Otro. ¿Cuál? ______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</si>
  <si>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Poco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</si>
  <si>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Mucho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</si>
  <si>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Indiferente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</si>
  <si>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</si>
  <si>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Vacas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</si>
  <si>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Caballos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</si>
  <si>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Cerdos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</si>
  <si>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Otro, ¿Cuál? ___________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</si>
  <si>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Entre $10.000 - $20.000 /mes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</si>
  <si>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Entre $25.000 - $50.000 /mes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</si>
  <si>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Entre $55.000-$ 100.000 /mes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</si>
  <si>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Más de $100.000 /mes</t>
    </r>
  </si>
  <si>
    <r>
      <t>e.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</si>
  <si>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Menos de 200 kW/h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</si>
  <si>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200 – 500 kW/h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</si>
  <si>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500-800 kW/h</t>
    </r>
  </si>
  <si>
    <r>
      <t>d.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Más de 800 kW/h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</si>
  <si>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es útil y lo he utilizado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</si>
  <si>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Si es útil y no lo he utilizado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</si>
  <si>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theme="1"/>
        <rFont val="Trebuchet MS"/>
        <family val="2"/>
        <charset val="1"/>
      </rPr>
      <t>No es útil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</si>
  <si>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De 1 a 4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</si>
  <si>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Más de 4</t>
    </r>
  </si>
  <si>
    <r>
      <t>a.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De 1 a 4</t>
    </r>
  </si>
  <si>
    <r>
      <t>b.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De 4 a 8</t>
    </r>
  </si>
  <si>
    <r>
      <t>c.</t>
    </r>
    <r>
      <rPr>
        <sz val="7"/>
        <color theme="1"/>
        <rFont val="Times New Roman"/>
        <charset val="1"/>
      </rPr>
      <t xml:space="preserve">     </t>
    </r>
    <r>
      <rPr>
        <sz val="9"/>
        <color rgb="FF000000"/>
        <rFont val="Trebuchet MS"/>
        <family val="2"/>
        <charset val="1"/>
      </rPr>
      <t>Más de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</si>
</sst>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rebuchet MS"/>
      <family val="2"/>
      <charset val="1"/>
    </font>
    <font>
      <sz val="7"/>
      <color theme="1"/>
      <name val="Times New Roman"/>
      <charset val="1"/>
    </font>
    <font>
      <sz val="9"/>
      <color theme="1"/>
      <name val="Trebuchet MS"/>
      <family val="2"/>
      <charset val="1"/>
    </font>
    <font>
      <sz val="9"/>
      <color rgb="FF000000"/>
      <name val="Trebuchet MS"/>
      <family val="2"/>
      <charset val="1"/>
    </font>
    <font>
      <sz val="14"/>
      <color theme="0"/>
      <name val="Trebuchet MS"/>
      <family val="2"/>
      <charset val="1"/>
    </font>
    <font>
      <sz val="14"/>
      <color theme="1"/>
      <name val="Trebuchet MS"/>
      <family val="2"/>
      <charset val="1"/>
    </font>
    <font>
      <sz val="9"/>
      <color theme="0"/>
      <name val="Trebuchet MS"/>
      <family val="2"/>
      <charset val="1"/>
    </font>
    <font>
      <b/>
      <sz val="9"/>
      <color theme="1"/>
      <name val="Trebuchet MS"/>
      <family val="2"/>
      <charset val="1"/>
    </font>
    <font>
      <b/>
      <sz val="14"/>
      <color theme="0"/>
      <name val="Trebuchet MS"/>
    </font>
    <font>
      <sz val="14"/>
      <color theme="0"/>
      <name val="Trebuchet MS"/>
    </font>
    <font>
      <sz val="14"/>
      <color rgb="FF000000"/>
      <name val="Trebuchet MS"/>
      <family val="2"/>
      <charset val="1"/>
    </font>
    <font>
      <sz val="9"/>
      <color theme="1"/>
      <name val="Trebuchet MS"/>
      <charset val="1"/>
    </font>
    <font>
      <sz val="11"/>
      <color theme="0"/>
      <name val="Calibri"/>
      <family val="2"/>
      <scheme val="minor"/>
    </font>
    <font>
      <b/>
      <sz val="14"/>
      <color theme="0"/>
      <name val="Trebuchet MS"/>
      <family val="2"/>
      <charset val="1"/>
    </font>
    <font>
      <sz val="11"/>
      <name val="Calibri"/>
      <charset val="1"/>
    </font>
    <font>
      <sz val="9"/>
      <color rgb="FF000000"/>
      <name val="Trebuchet MS"/>
    </font>
    <font>
      <sz val="7"/>
      <color rgb="FF000000"/>
      <name val="Times New Roman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4"/>
      <color rgb="FF000000"/>
      <name val="Trebuchet MS"/>
    </font>
    <font>
      <b/>
      <sz val="20"/>
      <color rgb="FFFF0000"/>
      <name val="Calibri"/>
      <family val="2"/>
      <scheme val="minor"/>
    </font>
    <font>
      <sz val="11"/>
      <color theme="1"/>
      <name val="Trebuchet MS"/>
    </font>
    <font>
      <b/>
      <sz val="11"/>
      <color theme="0"/>
      <name val="Trebuchet MS"/>
    </font>
    <font>
      <b/>
      <sz val="20"/>
      <color theme="0"/>
      <name val="Trebuchet MS"/>
    </font>
    <font>
      <sz val="9"/>
      <color theme="1"/>
      <name val="Trebuchet MS"/>
    </font>
    <font>
      <sz val="9"/>
      <color theme="0"/>
      <name val="Trebuchet MS"/>
    </font>
    <font>
      <b/>
      <sz val="9"/>
      <color theme="1"/>
      <name val="Trebuchet MS"/>
    </font>
    <font>
      <b/>
      <sz val="11"/>
      <color rgb="FF000000"/>
      <name val="Trebuchet MS"/>
    </font>
    <font>
      <b/>
      <sz val="11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0" fillId="0" borderId="7" xfId="0" applyFont="1" applyBorder="1" applyAlignment="1">
      <alignment horizontal="left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0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14" fillId="6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8" xfId="0" applyFont="1" applyBorder="1"/>
    <xf numFmtId="0" fontId="10" fillId="7" borderId="8" xfId="0" applyFont="1" applyFill="1" applyBorder="1" applyAlignment="1">
      <alignment wrapText="1"/>
    </xf>
    <xf numFmtId="0" fontId="0" fillId="7" borderId="8" xfId="0" applyFill="1" applyBorder="1" applyAlignment="1">
      <alignment horizontal="left" wrapText="1"/>
    </xf>
    <xf numFmtId="0" fontId="0" fillId="7" borderId="8" xfId="0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7" borderId="8" xfId="0" applyFont="1" applyFill="1" applyBorder="1"/>
    <xf numFmtId="0" fontId="10" fillId="7" borderId="8" xfId="0" applyFont="1" applyFill="1" applyBorder="1" applyAlignment="1">
      <alignment horizontal="left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29" fillId="0" borderId="0" xfId="0" applyFont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9" fillId="0" borderId="24" xfId="0" applyFont="1" applyBorder="1" applyAlignment="1">
      <alignment horizontal="left" wrapText="1"/>
    </xf>
    <xf numFmtId="0" fontId="29" fillId="0" borderId="10" xfId="0" applyFont="1" applyBorder="1" applyAlignment="1">
      <alignment horizontal="left" wrapText="1"/>
    </xf>
    <xf numFmtId="0" fontId="32" fillId="0" borderId="24" xfId="0" applyFont="1" applyBorder="1" applyAlignment="1">
      <alignment horizontal="left" wrapText="1"/>
    </xf>
    <xf numFmtId="0" fontId="29" fillId="0" borderId="25" xfId="0" applyFont="1" applyBorder="1" applyAlignment="1">
      <alignment horizontal="center" wrapText="1"/>
    </xf>
    <xf numFmtId="0" fontId="29" fillId="7" borderId="25" xfId="0" applyFont="1" applyFill="1" applyBorder="1" applyAlignment="1">
      <alignment horizontal="center" wrapText="1"/>
    </xf>
    <xf numFmtId="0" fontId="29" fillId="0" borderId="26" xfId="0" applyFont="1" applyBorder="1" applyAlignment="1">
      <alignment horizontal="left" wrapText="1"/>
    </xf>
    <xf numFmtId="0" fontId="29" fillId="0" borderId="27" xfId="0" applyFont="1" applyBorder="1" applyAlignment="1">
      <alignment horizontal="center" wrapText="1"/>
    </xf>
    <xf numFmtId="10" fontId="30" fillId="3" borderId="25" xfId="0" applyNumberFormat="1" applyFont="1" applyFill="1" applyBorder="1" applyAlignment="1">
      <alignment horizontal="center" wrapText="1"/>
    </xf>
    <xf numFmtId="9" fontId="35" fillId="5" borderId="25" xfId="0" applyNumberFormat="1" applyFont="1" applyFill="1" applyBorder="1" applyAlignment="1">
      <alignment horizontal="center" wrapText="1"/>
    </xf>
    <xf numFmtId="0" fontId="22" fillId="10" borderId="4" xfId="0" applyFont="1" applyFill="1" applyBorder="1" applyAlignment="1">
      <alignment horizontal="center" wrapText="1"/>
    </xf>
    <xf numFmtId="0" fontId="36" fillId="10" borderId="4" xfId="0" applyFont="1" applyFill="1" applyBorder="1" applyAlignment="1">
      <alignment horizontal="center" wrapText="1"/>
    </xf>
    <xf numFmtId="0" fontId="36" fillId="10" borderId="37" xfId="0" applyFont="1" applyFill="1" applyBorder="1" applyAlignment="1">
      <alignment horizontal="center" wrapText="1"/>
    </xf>
    <xf numFmtId="0" fontId="36" fillId="10" borderId="38" xfId="0" applyFont="1" applyFill="1" applyBorder="1" applyAlignment="1">
      <alignment horizontal="center" wrapText="1"/>
    </xf>
    <xf numFmtId="0" fontId="22" fillId="10" borderId="37" xfId="0" applyFont="1" applyFill="1" applyBorder="1" applyAlignment="1">
      <alignment horizontal="center" wrapText="1"/>
    </xf>
    <xf numFmtId="0" fontId="36" fillId="10" borderId="39" xfId="0" applyFont="1" applyFill="1" applyBorder="1" applyAlignment="1">
      <alignment horizontal="center" wrapText="1"/>
    </xf>
    <xf numFmtId="0" fontId="22" fillId="10" borderId="40" xfId="0" applyFont="1" applyFill="1" applyBorder="1" applyAlignment="1">
      <alignment horizontal="center" wrapText="1"/>
    </xf>
    <xf numFmtId="0" fontId="22" fillId="10" borderId="4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 wrapText="1"/>
    </xf>
    <xf numFmtId="0" fontId="36" fillId="10" borderId="33" xfId="0" applyFont="1" applyFill="1" applyBorder="1" applyAlignment="1">
      <alignment horizontal="center" vertical="center" wrapText="1"/>
    </xf>
    <xf numFmtId="0" fontId="36" fillId="10" borderId="12" xfId="0" applyFont="1" applyFill="1" applyBorder="1" applyAlignment="1">
      <alignment horizontal="center" vertical="center" wrapText="1"/>
    </xf>
    <xf numFmtId="0" fontId="36" fillId="10" borderId="13" xfId="0" applyFont="1" applyFill="1" applyBorder="1" applyAlignment="1">
      <alignment horizontal="center" vertical="center" wrapText="1"/>
    </xf>
    <xf numFmtId="0" fontId="36" fillId="10" borderId="32" xfId="0" applyFont="1" applyFill="1" applyBorder="1" applyAlignment="1">
      <alignment horizontal="center" wrapText="1"/>
    </xf>
    <xf numFmtId="0" fontId="36" fillId="10" borderId="6" xfId="0" applyFont="1" applyFill="1" applyBorder="1" applyAlignment="1">
      <alignment horizontal="center" wrapText="1"/>
    </xf>
    <xf numFmtId="0" fontId="36" fillId="10" borderId="12" xfId="0" applyFont="1" applyFill="1" applyBorder="1" applyAlignment="1">
      <alignment horizontal="center" wrapText="1"/>
    </xf>
    <xf numFmtId="0" fontId="36" fillId="10" borderId="35" xfId="0" applyFont="1" applyFill="1" applyBorder="1" applyAlignment="1">
      <alignment horizontal="center" wrapText="1"/>
    </xf>
    <xf numFmtId="0" fontId="36" fillId="10" borderId="31" xfId="0" applyFont="1" applyFill="1" applyBorder="1" applyAlignment="1">
      <alignment horizontal="center" vertical="center" wrapText="1"/>
    </xf>
    <xf numFmtId="0" fontId="36" fillId="10" borderId="34" xfId="0" applyFont="1" applyFill="1" applyBorder="1" applyAlignment="1">
      <alignment horizontal="center" vertical="center" wrapText="1"/>
    </xf>
    <xf numFmtId="0" fontId="36" fillId="10" borderId="3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9" fillId="0" borderId="7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2" borderId="7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9" fontId="0" fillId="4" borderId="16" xfId="1" applyFont="1" applyFill="1" applyBorder="1" applyAlignment="1">
      <alignment horizontal="center"/>
    </xf>
    <xf numFmtId="9" fontId="0" fillId="4" borderId="17" xfId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1" fillId="2" borderId="7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left" wrapText="1"/>
    </xf>
    <xf numFmtId="0" fontId="17" fillId="2" borderId="25" xfId="0" applyFont="1" applyFill="1" applyBorder="1" applyAlignment="1">
      <alignment horizontal="left" wrapText="1"/>
    </xf>
    <xf numFmtId="0" fontId="16" fillId="2" borderId="24" xfId="0" applyFont="1" applyFill="1" applyBorder="1" applyAlignment="1">
      <alignment horizontal="left" wrapText="1"/>
    </xf>
    <xf numFmtId="0" fontId="16" fillId="2" borderId="25" xfId="0" applyFont="1" applyFill="1" applyBorder="1" applyAlignment="1">
      <alignment horizontal="left" wrapText="1"/>
    </xf>
    <xf numFmtId="0" fontId="32" fillId="0" borderId="24" xfId="0" applyFont="1" applyBorder="1" applyAlignment="1">
      <alignment horizontal="left" wrapText="1"/>
    </xf>
    <xf numFmtId="0" fontId="32" fillId="0" borderId="25" xfId="0" applyFont="1" applyBorder="1" applyAlignment="1">
      <alignment horizontal="left" wrapText="1"/>
    </xf>
    <xf numFmtId="0" fontId="33" fillId="2" borderId="24" xfId="0" applyFont="1" applyFill="1" applyBorder="1" applyAlignment="1">
      <alignment horizontal="left" wrapText="1"/>
    </xf>
    <xf numFmtId="0" fontId="33" fillId="2" borderId="25" xfId="0" applyFont="1" applyFill="1" applyBorder="1" applyAlignment="1">
      <alignment horizontal="left" wrapText="1"/>
    </xf>
    <xf numFmtId="0" fontId="34" fillId="0" borderId="24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0" fontId="31" fillId="3" borderId="29" xfId="0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31" fillId="5" borderId="29" xfId="0" applyFont="1" applyFill="1" applyBorder="1" applyAlignment="1">
      <alignment horizontal="center" vertical="center"/>
    </xf>
    <xf numFmtId="0" fontId="31" fillId="5" borderId="30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31" fillId="8" borderId="29" xfId="0" applyFont="1" applyFill="1" applyBorder="1" applyAlignment="1">
      <alignment horizontal="center" vertical="center"/>
    </xf>
    <xf numFmtId="0" fontId="31" fillId="8" borderId="30" xfId="0" applyFont="1" applyFill="1" applyBorder="1" applyAlignment="1">
      <alignment horizontal="center" vertical="center"/>
    </xf>
    <xf numFmtId="0" fontId="31" fillId="9" borderId="29" xfId="0" applyFont="1" applyFill="1" applyBorder="1" applyAlignment="1">
      <alignment horizontal="center" vertical="center"/>
    </xf>
    <xf numFmtId="0" fontId="31" fillId="9" borderId="30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wrapText="1"/>
    </xf>
    <xf numFmtId="0" fontId="17" fillId="2" borderId="21" xfId="0" applyFont="1" applyFill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28" fillId="0" borderId="2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0" fontId="28" fillId="0" borderId="26" xfId="0" applyFont="1" applyBorder="1" applyAlignment="1">
      <alignment horizontal="center" wrapText="1"/>
    </xf>
    <xf numFmtId="0" fontId="28" fillId="0" borderId="28" xfId="0" applyFont="1" applyBorder="1" applyAlignment="1">
      <alignment horizontal="center" wrapText="1"/>
    </xf>
    <xf numFmtId="0" fontId="28" fillId="0" borderId="27" xfId="0" applyFont="1" applyBorder="1" applyAlignment="1">
      <alignment horizontal="center" wrapText="1"/>
    </xf>
  </cellXfs>
  <cellStyles count="3">
    <cellStyle name="Hyperlink" xfId="2" xr:uid="{00000000-000B-0000-0000-000008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4</xdr:row>
      <xdr:rowOff>76200</xdr:rowOff>
    </xdr:from>
    <xdr:to>
      <xdr:col>2</xdr:col>
      <xdr:colOff>1247775</xdr:colOff>
      <xdr:row>4</xdr:row>
      <xdr:rowOff>619125</xdr:rowOff>
    </xdr:to>
    <xdr:pic>
      <xdr:nvPicPr>
        <xdr:cNvPr id="12" name="Picture 11" descr="Agua con relleno sólido">
          <a:extLst>
            <a:ext uri="{FF2B5EF4-FFF2-40B4-BE49-F238E27FC236}">
              <a16:creationId xmlns:a16="http://schemas.microsoft.com/office/drawing/2014/main" id="{7E37C880-B31F-926D-0417-3BF2843A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8667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23</xdr:row>
      <xdr:rowOff>66675</xdr:rowOff>
    </xdr:from>
    <xdr:to>
      <xdr:col>2</xdr:col>
      <xdr:colOff>1190625</xdr:colOff>
      <xdr:row>23</xdr:row>
      <xdr:rowOff>619125</xdr:rowOff>
    </xdr:to>
    <xdr:pic>
      <xdr:nvPicPr>
        <xdr:cNvPr id="16" name="Picture 15" descr="Bombilla fluorescente con relleno sólido">
          <a:extLst>
            <a:ext uri="{FF2B5EF4-FFF2-40B4-BE49-F238E27FC236}">
              <a16:creationId xmlns:a16="http://schemas.microsoft.com/office/drawing/2014/main" id="{EBD9E61D-9225-A50F-EB90-6D7DCE3F3669}"/>
            </a:ext>
            <a:ext uri="{147F2762-F138-4A5C-976F-8EAC2B608ADB}">
              <a16:predDERef xmlns:a16="http://schemas.microsoft.com/office/drawing/2014/main" pred="{7E37C880-B31F-926D-0417-3BF2843A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6124575"/>
          <a:ext cx="542925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</xdr:colOff>
      <xdr:row>89</xdr:row>
      <xdr:rowOff>104775</xdr:rowOff>
    </xdr:from>
    <xdr:to>
      <xdr:col>2</xdr:col>
      <xdr:colOff>1323975</xdr:colOff>
      <xdr:row>89</xdr:row>
      <xdr:rowOff>647700</xdr:rowOff>
    </xdr:to>
    <xdr:pic>
      <xdr:nvPicPr>
        <xdr:cNvPr id="18" name="Picture 17" descr="Capas (diseño) con relleno sólido">
          <a:extLst>
            <a:ext uri="{FF2B5EF4-FFF2-40B4-BE49-F238E27FC236}">
              <a16:creationId xmlns:a16="http://schemas.microsoft.com/office/drawing/2014/main" id="{024D85C9-5A13-035F-7859-457936C6C977}"/>
            </a:ext>
            <a:ext uri="{147F2762-F138-4A5C-976F-8EAC2B608ADB}">
              <a16:predDERef xmlns:a16="http://schemas.microsoft.com/office/drawing/2014/main" pred="{EBD9E61D-9225-A50F-EB90-6D7DCE3F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5525" y="25279350"/>
          <a:ext cx="55245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101</xdr:row>
      <xdr:rowOff>76200</xdr:rowOff>
    </xdr:from>
    <xdr:to>
      <xdr:col>2</xdr:col>
      <xdr:colOff>1266825</xdr:colOff>
      <xdr:row>101</xdr:row>
      <xdr:rowOff>619125</xdr:rowOff>
    </xdr:to>
    <xdr:pic>
      <xdr:nvPicPr>
        <xdr:cNvPr id="21" name="Picture 20" descr="Escena de puesta de sol con relleno sólido">
          <a:extLst>
            <a:ext uri="{FF2B5EF4-FFF2-40B4-BE49-F238E27FC236}">
              <a16:creationId xmlns:a16="http://schemas.microsoft.com/office/drawing/2014/main" id="{89B5994A-8520-0912-9CD5-81EB1A9D805E}"/>
            </a:ext>
            <a:ext uri="{147F2762-F138-4A5C-976F-8EAC2B608ADB}">
              <a16:predDERef xmlns:a16="http://schemas.microsoft.com/office/drawing/2014/main" pred="{024D85C9-5A13-035F-7859-457936C6C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8375" y="29203650"/>
          <a:ext cx="55245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132</xdr:row>
      <xdr:rowOff>133350</xdr:rowOff>
    </xdr:from>
    <xdr:to>
      <xdr:col>2</xdr:col>
      <xdr:colOff>1314450</xdr:colOff>
      <xdr:row>132</xdr:row>
      <xdr:rowOff>685800</xdr:rowOff>
    </xdr:to>
    <xdr:pic>
      <xdr:nvPicPr>
        <xdr:cNvPr id="24" name="Picture 23" descr="Brindis con relleno sólido">
          <a:extLst>
            <a:ext uri="{FF2B5EF4-FFF2-40B4-BE49-F238E27FC236}">
              <a16:creationId xmlns:a16="http://schemas.microsoft.com/office/drawing/2014/main" id="{A8F36931-34EA-AF47-6A07-6A637930682E}"/>
            </a:ext>
            <a:ext uri="{147F2762-F138-4A5C-976F-8EAC2B608ADB}">
              <a16:predDERef xmlns:a16="http://schemas.microsoft.com/office/drawing/2014/main" pred="{89B5994A-8520-0912-9CD5-81EB1A9D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0" y="37728525"/>
          <a:ext cx="55245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A254-37D1-41B8-A451-27CB1A9EFBE3}">
  <dimension ref="A1:F43"/>
  <sheetViews>
    <sheetView workbookViewId="0">
      <selection activeCell="G29" sqref="G29"/>
    </sheetView>
  </sheetViews>
  <sheetFormatPr baseColWidth="10" defaultColWidth="9.140625" defaultRowHeight="15" x14ac:dyDescent="0.25"/>
  <cols>
    <col min="1" max="1" width="3.42578125" customWidth="1"/>
    <col min="2" max="2" width="8.85546875" bestFit="1" customWidth="1"/>
    <col min="3" max="3" width="20.85546875" customWidth="1"/>
    <col min="4" max="5" width="5.7109375" customWidth="1"/>
    <col min="6" max="6" width="27.28515625" customWidth="1"/>
  </cols>
  <sheetData>
    <row r="1" spans="1:6" ht="15" customHeight="1" x14ac:dyDescent="0.25">
      <c r="A1" s="61" t="s">
        <v>0</v>
      </c>
      <c r="B1" s="61"/>
      <c r="C1" s="61"/>
      <c r="D1" s="61"/>
      <c r="E1" s="61"/>
      <c r="F1" s="61"/>
    </row>
    <row r="2" spans="1:6" ht="15" customHeight="1" x14ac:dyDescent="0.25">
      <c r="A2" s="61"/>
      <c r="B2" s="61"/>
      <c r="C2" s="61"/>
      <c r="D2" s="61"/>
      <c r="E2" s="61"/>
      <c r="F2" s="61"/>
    </row>
    <row r="3" spans="1:6" ht="15" customHeight="1" x14ac:dyDescent="0.25">
      <c r="A3" s="61"/>
      <c r="B3" s="61"/>
      <c r="C3" s="61"/>
      <c r="D3" s="61"/>
      <c r="E3" s="61"/>
      <c r="F3" s="61"/>
    </row>
    <row r="4" spans="1:6" ht="15" customHeight="1" x14ac:dyDescent="0.25">
      <c r="A4" s="62" t="s">
        <v>1</v>
      </c>
      <c r="B4" s="62"/>
      <c r="C4" s="62"/>
      <c r="D4" s="63"/>
      <c r="E4" s="63"/>
      <c r="F4" s="63"/>
    </row>
    <row r="5" spans="1:6" ht="15" customHeight="1" x14ac:dyDescent="0.25">
      <c r="A5" s="62" t="s">
        <v>2</v>
      </c>
      <c r="B5" s="62"/>
      <c r="C5" s="62"/>
      <c r="D5" s="62"/>
      <c r="E5" s="62"/>
      <c r="F5" s="62"/>
    </row>
    <row r="6" spans="1:6" ht="15" customHeight="1" x14ac:dyDescent="0.25">
      <c r="A6" s="62" t="s">
        <v>3</v>
      </c>
      <c r="B6" s="62"/>
      <c r="C6" s="62"/>
      <c r="D6" s="62"/>
      <c r="E6" s="62"/>
      <c r="F6" s="62"/>
    </row>
    <row r="7" spans="1:6" ht="15" customHeight="1" x14ac:dyDescent="0.25">
      <c r="A7" s="62" t="s">
        <v>4</v>
      </c>
      <c r="B7" s="62"/>
      <c r="C7" s="62"/>
      <c r="D7" s="62"/>
      <c r="E7" s="62"/>
      <c r="F7" s="62"/>
    </row>
    <row r="8" spans="1:6" ht="15" customHeight="1" x14ac:dyDescent="0.25">
      <c r="A8" s="62" t="s">
        <v>5</v>
      </c>
      <c r="B8" s="62"/>
      <c r="C8" s="62"/>
      <c r="D8" s="62"/>
      <c r="E8" s="62"/>
      <c r="F8" s="62"/>
    </row>
    <row r="9" spans="1:6" ht="15" customHeight="1" x14ac:dyDescent="0.25">
      <c r="A9" s="62" t="s">
        <v>6</v>
      </c>
      <c r="B9" s="62"/>
      <c r="C9" s="62"/>
      <c r="D9" s="62"/>
      <c r="E9" s="62"/>
      <c r="F9" s="62"/>
    </row>
    <row r="10" spans="1:6" ht="51.75" customHeight="1" x14ac:dyDescent="0.25">
      <c r="A10" s="65" t="s">
        <v>7</v>
      </c>
      <c r="B10" s="64" t="s">
        <v>8</v>
      </c>
      <c r="C10" s="64" t="s">
        <v>9</v>
      </c>
      <c r="D10" s="64" t="s">
        <v>10</v>
      </c>
      <c r="E10" s="64"/>
      <c r="F10" s="64" t="s">
        <v>11</v>
      </c>
    </row>
    <row r="11" spans="1:6" x14ac:dyDescent="0.25">
      <c r="A11" s="65"/>
      <c r="B11" s="64"/>
      <c r="C11" s="64"/>
      <c r="D11" s="19" t="s">
        <v>12</v>
      </c>
      <c r="E11" s="19" t="s">
        <v>13</v>
      </c>
      <c r="F11" s="64"/>
    </row>
    <row r="12" spans="1:6" s="14" customFormat="1" ht="31.5" hidden="1" customHeight="1" x14ac:dyDescent="0.25">
      <c r="A12" s="13">
        <v>1</v>
      </c>
      <c r="B12" s="13" t="s">
        <v>14</v>
      </c>
      <c r="C12" s="13" t="s">
        <v>15</v>
      </c>
      <c r="D12" s="13"/>
      <c r="E12" s="13"/>
      <c r="F12" s="13"/>
    </row>
    <row r="13" spans="1:6" s="14" customFormat="1" ht="31.5" hidden="1" customHeight="1" x14ac:dyDescent="0.25">
      <c r="A13" s="13">
        <v>2</v>
      </c>
      <c r="B13" s="13" t="s">
        <v>16</v>
      </c>
      <c r="C13" s="13" t="s">
        <v>17</v>
      </c>
      <c r="D13" s="13"/>
      <c r="E13" s="13"/>
      <c r="F13" s="13"/>
    </row>
    <row r="14" spans="1:6" s="14" customFormat="1" ht="31.5" hidden="1" customHeight="1" x14ac:dyDescent="0.25">
      <c r="A14" s="13">
        <v>3</v>
      </c>
      <c r="B14" s="13" t="s">
        <v>18</v>
      </c>
      <c r="C14" s="13" t="s">
        <v>19</v>
      </c>
      <c r="D14" s="13"/>
      <c r="E14" s="13"/>
      <c r="F14" s="13"/>
    </row>
    <row r="15" spans="1:6" s="14" customFormat="1" ht="31.5" hidden="1" customHeight="1" x14ac:dyDescent="0.25">
      <c r="A15" s="13">
        <v>4</v>
      </c>
      <c r="B15" s="13" t="s">
        <v>20</v>
      </c>
      <c r="C15" s="13" t="s">
        <v>21</v>
      </c>
      <c r="D15" s="13"/>
      <c r="E15" s="13"/>
      <c r="F15" s="13"/>
    </row>
    <row r="16" spans="1:6" s="14" customFormat="1" ht="31.5" hidden="1" customHeight="1" x14ac:dyDescent="0.25">
      <c r="A16" s="13">
        <v>5</v>
      </c>
      <c r="B16" s="13" t="s">
        <v>22</v>
      </c>
      <c r="C16" s="13" t="s">
        <v>23</v>
      </c>
      <c r="D16" s="13"/>
      <c r="E16" s="13"/>
      <c r="F16" s="13"/>
    </row>
    <row r="17" spans="1:6" s="14" customFormat="1" ht="31.5" hidden="1" customHeight="1" x14ac:dyDescent="0.25">
      <c r="A17" s="13">
        <v>6</v>
      </c>
      <c r="B17" s="13" t="s">
        <v>24</v>
      </c>
      <c r="C17" s="13" t="s">
        <v>25</v>
      </c>
      <c r="D17" s="13"/>
      <c r="E17" s="13"/>
      <c r="F17" s="13"/>
    </row>
    <row r="18" spans="1:6" s="14" customFormat="1" ht="31.5" hidden="1" customHeight="1" x14ac:dyDescent="0.25">
      <c r="A18" s="13">
        <v>7</v>
      </c>
      <c r="B18" s="13" t="s">
        <v>26</v>
      </c>
      <c r="C18" s="13" t="s">
        <v>27</v>
      </c>
      <c r="D18" s="13"/>
      <c r="E18" s="13"/>
      <c r="F18" s="13"/>
    </row>
    <row r="19" spans="1:6" s="14" customFormat="1" ht="31.5" hidden="1" customHeight="1" x14ac:dyDescent="0.25">
      <c r="A19" s="13">
        <v>8</v>
      </c>
      <c r="B19" s="13" t="s">
        <v>28</v>
      </c>
      <c r="C19" s="13" t="s">
        <v>29</v>
      </c>
      <c r="D19" s="13"/>
      <c r="E19" s="13"/>
      <c r="F19" s="13"/>
    </row>
    <row r="20" spans="1:6" s="14" customFormat="1" ht="31.5" hidden="1" customHeight="1" x14ac:dyDescent="0.25">
      <c r="A20" s="13">
        <v>9</v>
      </c>
      <c r="B20" s="13" t="s">
        <v>30</v>
      </c>
      <c r="C20" s="13" t="s">
        <v>31</v>
      </c>
      <c r="D20" s="13"/>
      <c r="E20" s="13"/>
      <c r="F20" s="13"/>
    </row>
    <row r="21" spans="1:6" s="14" customFormat="1" ht="31.5" hidden="1" customHeight="1" x14ac:dyDescent="0.25">
      <c r="A21" s="13">
        <v>10</v>
      </c>
      <c r="B21" s="13" t="s">
        <v>32</v>
      </c>
      <c r="C21" s="13" t="s">
        <v>33</v>
      </c>
      <c r="D21" s="13"/>
      <c r="E21" s="13"/>
      <c r="F21" s="13"/>
    </row>
    <row r="22" spans="1:6" s="14" customFormat="1" ht="31.5" customHeight="1" x14ac:dyDescent="0.25">
      <c r="A22" s="13">
        <v>11</v>
      </c>
      <c r="B22" s="13" t="s">
        <v>34</v>
      </c>
      <c r="C22" s="13" t="s">
        <v>35</v>
      </c>
      <c r="D22" s="13"/>
      <c r="E22" s="13"/>
      <c r="F22" s="13"/>
    </row>
    <row r="23" spans="1:6" s="14" customFormat="1" ht="31.5" customHeight="1" x14ac:dyDescent="0.25">
      <c r="A23" s="13">
        <v>12</v>
      </c>
      <c r="B23" s="13" t="s">
        <v>36</v>
      </c>
      <c r="C23" s="13" t="s">
        <v>37</v>
      </c>
      <c r="D23" s="13"/>
      <c r="E23" s="13"/>
      <c r="F23" s="13"/>
    </row>
    <row r="24" spans="1:6" s="14" customFormat="1" ht="31.5" customHeight="1" x14ac:dyDescent="0.25">
      <c r="A24" s="13">
        <v>13</v>
      </c>
      <c r="B24" s="13" t="s">
        <v>38</v>
      </c>
      <c r="C24" s="13" t="s">
        <v>39</v>
      </c>
      <c r="D24" s="13"/>
      <c r="E24" s="13"/>
      <c r="F24" s="13"/>
    </row>
    <row r="25" spans="1:6" s="14" customFormat="1" ht="31.5" customHeight="1" x14ac:dyDescent="0.25">
      <c r="A25" s="13">
        <v>14</v>
      </c>
      <c r="B25" s="13" t="s">
        <v>40</v>
      </c>
      <c r="C25" s="13" t="s">
        <v>41</v>
      </c>
      <c r="D25" s="13"/>
      <c r="E25" s="13"/>
      <c r="F25" s="13"/>
    </row>
    <row r="26" spans="1:6" s="14" customFormat="1" ht="31.5" customHeight="1" x14ac:dyDescent="0.25">
      <c r="A26" s="13">
        <v>15</v>
      </c>
      <c r="B26" s="13" t="s">
        <v>42</v>
      </c>
      <c r="C26" s="13" t="s">
        <v>43</v>
      </c>
      <c r="D26" s="13"/>
      <c r="E26" s="13"/>
      <c r="F26" s="13"/>
    </row>
    <row r="27" spans="1:6" s="14" customFormat="1" ht="31.5" customHeight="1" x14ac:dyDescent="0.25">
      <c r="A27" s="13">
        <v>16</v>
      </c>
      <c r="B27" s="13" t="s">
        <v>44</v>
      </c>
      <c r="C27" s="13" t="s">
        <v>45</v>
      </c>
      <c r="D27" s="13"/>
      <c r="E27" s="13"/>
      <c r="F27" s="13"/>
    </row>
    <row r="28" spans="1:6" s="14" customFormat="1" ht="31.5" customHeight="1" x14ac:dyDescent="0.25">
      <c r="A28" s="13">
        <v>17</v>
      </c>
      <c r="B28" s="13" t="s">
        <v>46</v>
      </c>
      <c r="C28" s="13" t="s">
        <v>47</v>
      </c>
      <c r="D28" s="13"/>
      <c r="E28" s="13"/>
      <c r="F28" s="13"/>
    </row>
    <row r="29" spans="1:6" s="14" customFormat="1" ht="31.5" customHeight="1" x14ac:dyDescent="0.25">
      <c r="A29" s="13">
        <v>18</v>
      </c>
      <c r="B29" s="13" t="s">
        <v>48</v>
      </c>
      <c r="C29" s="13" t="s">
        <v>49</v>
      </c>
      <c r="D29" s="13"/>
      <c r="E29" s="13"/>
      <c r="F29" s="13"/>
    </row>
    <row r="30" spans="1:6" s="14" customFormat="1" ht="31.5" customHeight="1" x14ac:dyDescent="0.25">
      <c r="A30" s="13">
        <v>19</v>
      </c>
      <c r="B30" s="13" t="s">
        <v>50</v>
      </c>
      <c r="C30" s="13" t="s">
        <v>51</v>
      </c>
      <c r="D30" s="13"/>
      <c r="E30" s="13"/>
      <c r="F30" s="13"/>
    </row>
    <row r="31" spans="1:6" ht="15" customHeight="1" x14ac:dyDescent="0.35">
      <c r="A31" s="11"/>
      <c r="B31" s="11"/>
      <c r="C31" s="11"/>
      <c r="D31" s="11"/>
      <c r="E31" s="11"/>
      <c r="F31" s="11"/>
    </row>
    <row r="32" spans="1:6" ht="15" customHeight="1" x14ac:dyDescent="0.35">
      <c r="A32" s="11"/>
      <c r="B32" s="11"/>
      <c r="C32" s="11"/>
      <c r="D32" s="11"/>
      <c r="E32" s="11"/>
      <c r="F32" s="11"/>
    </row>
    <row r="33" spans="1:6" ht="15" customHeight="1" x14ac:dyDescent="0.35">
      <c r="A33" s="11"/>
      <c r="B33" s="11"/>
      <c r="C33" s="11"/>
      <c r="D33" s="11"/>
      <c r="E33" s="11"/>
      <c r="F33" s="11"/>
    </row>
    <row r="34" spans="1:6" ht="16.5" x14ac:dyDescent="0.35">
      <c r="A34" s="11"/>
      <c r="B34" s="11"/>
      <c r="C34" s="11"/>
      <c r="D34" s="11"/>
      <c r="E34" s="11"/>
      <c r="F34" s="11"/>
    </row>
    <row r="35" spans="1:6" ht="16.5" x14ac:dyDescent="0.35">
      <c r="A35" s="11"/>
      <c r="B35" s="11"/>
      <c r="C35" s="11"/>
      <c r="D35" s="11"/>
      <c r="E35" s="11"/>
      <c r="F35" s="11"/>
    </row>
    <row r="36" spans="1:6" ht="16.5" x14ac:dyDescent="0.35">
      <c r="A36" s="11"/>
      <c r="B36" s="11"/>
      <c r="C36" s="11"/>
      <c r="D36" s="11"/>
      <c r="E36" s="11"/>
      <c r="F36" s="11"/>
    </row>
    <row r="37" spans="1:6" ht="16.5" x14ac:dyDescent="0.35">
      <c r="A37" s="11"/>
      <c r="B37" s="11"/>
      <c r="C37" s="11"/>
      <c r="D37" s="11"/>
      <c r="E37" s="11"/>
      <c r="F37" s="11"/>
    </row>
    <row r="38" spans="1:6" ht="16.5" x14ac:dyDescent="0.35">
      <c r="A38" s="11"/>
      <c r="B38" s="11"/>
      <c r="C38" s="11"/>
      <c r="D38" s="11"/>
      <c r="E38" s="11"/>
      <c r="F38" s="11"/>
    </row>
    <row r="39" spans="1:6" ht="16.5" x14ac:dyDescent="0.35">
      <c r="A39" s="11"/>
      <c r="B39" s="11"/>
      <c r="C39" s="11"/>
      <c r="D39" s="11"/>
      <c r="E39" s="11"/>
      <c r="F39" s="11"/>
    </row>
    <row r="40" spans="1:6" ht="16.5" x14ac:dyDescent="0.35">
      <c r="A40" s="11"/>
      <c r="B40" s="11"/>
      <c r="C40" s="11"/>
      <c r="D40" s="11"/>
      <c r="E40" s="11"/>
      <c r="F40" s="11"/>
    </row>
    <row r="41" spans="1:6" ht="16.5" x14ac:dyDescent="0.35">
      <c r="A41" s="11"/>
      <c r="B41" s="11"/>
      <c r="C41" s="11"/>
      <c r="D41" s="11"/>
      <c r="E41" s="11"/>
      <c r="F41" s="11"/>
    </row>
    <row r="42" spans="1:6" ht="16.5" x14ac:dyDescent="0.35">
      <c r="A42" s="11"/>
      <c r="B42" s="11"/>
      <c r="C42" s="11"/>
      <c r="D42" s="11"/>
      <c r="E42" s="11"/>
      <c r="F42" s="11"/>
    </row>
    <row r="43" spans="1:6" ht="16.5" x14ac:dyDescent="0.35">
      <c r="A43" s="11"/>
      <c r="B43" s="11"/>
      <c r="C43" s="11"/>
      <c r="D43" s="11"/>
      <c r="E43" s="11"/>
      <c r="F43" s="11"/>
    </row>
  </sheetData>
  <mergeCells count="18">
    <mergeCell ref="B10:B11"/>
    <mergeCell ref="C10:C11"/>
    <mergeCell ref="F10:F11"/>
    <mergeCell ref="A10:A11"/>
    <mergeCell ref="D10:E10"/>
    <mergeCell ref="A1:F3"/>
    <mergeCell ref="A4:C4"/>
    <mergeCell ref="A6:C6"/>
    <mergeCell ref="D8:F8"/>
    <mergeCell ref="D9:F9"/>
    <mergeCell ref="D4:F4"/>
    <mergeCell ref="D5:F5"/>
    <mergeCell ref="A5:C5"/>
    <mergeCell ref="D6:F6"/>
    <mergeCell ref="D7:F7"/>
    <mergeCell ref="A7:C7"/>
    <mergeCell ref="A8:C8"/>
    <mergeCell ref="A9:C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6F8-CD21-449B-9C44-AEEF504DA134}">
  <sheetPr>
    <tabColor rgb="FF7030A0"/>
  </sheetPr>
  <dimension ref="A1:B16"/>
  <sheetViews>
    <sheetView workbookViewId="0">
      <selection sqref="A1:B3"/>
    </sheetView>
  </sheetViews>
  <sheetFormatPr baseColWidth="10" defaultColWidth="9.140625" defaultRowHeight="15" x14ac:dyDescent="0.25"/>
  <cols>
    <col min="1" max="2" width="36.5703125" style="9" customWidth="1"/>
  </cols>
  <sheetData>
    <row r="1" spans="1:2" ht="21" customHeight="1" x14ac:dyDescent="0.25">
      <c r="A1" s="93" t="s">
        <v>290</v>
      </c>
      <c r="B1" s="94"/>
    </row>
    <row r="2" spans="1:2" ht="21" customHeight="1" x14ac:dyDescent="0.25">
      <c r="A2" s="95"/>
      <c r="B2" s="96"/>
    </row>
    <row r="3" spans="1:2" ht="21" customHeight="1" x14ac:dyDescent="0.25">
      <c r="A3" s="95"/>
      <c r="B3" s="96"/>
    </row>
    <row r="4" spans="1:2" ht="18.75" x14ac:dyDescent="0.3">
      <c r="A4" s="118" t="s">
        <v>291</v>
      </c>
      <c r="B4" s="119"/>
    </row>
    <row r="5" spans="1:2" ht="24.75" customHeight="1" x14ac:dyDescent="0.35">
      <c r="A5" s="77" t="s">
        <v>292</v>
      </c>
      <c r="B5" s="78"/>
    </row>
    <row r="6" spans="1:2" ht="18.75" x14ac:dyDescent="0.3">
      <c r="A6" s="104" t="s">
        <v>293</v>
      </c>
      <c r="B6" s="105"/>
    </row>
    <row r="7" spans="1:2" ht="45" x14ac:dyDescent="0.35">
      <c r="A7" s="22" t="s">
        <v>294</v>
      </c>
      <c r="B7" s="30" t="s">
        <v>107</v>
      </c>
    </row>
    <row r="8" spans="1:2" ht="30" x14ac:dyDescent="0.35">
      <c r="A8" s="12" t="s">
        <v>295</v>
      </c>
      <c r="B8" s="25" t="s">
        <v>107</v>
      </c>
    </row>
    <row r="9" spans="1:2" ht="18.75" x14ac:dyDescent="0.3">
      <c r="A9" s="104" t="s">
        <v>296</v>
      </c>
      <c r="B9" s="105"/>
    </row>
    <row r="10" spans="1:2" s="10" customFormat="1" ht="36.75" customHeight="1" x14ac:dyDescent="0.35">
      <c r="A10" s="22" t="s">
        <v>297</v>
      </c>
      <c r="B10" s="23" t="s">
        <v>107</v>
      </c>
    </row>
    <row r="11" spans="1:2" ht="30" x14ac:dyDescent="0.35">
      <c r="A11" s="12" t="s">
        <v>298</v>
      </c>
      <c r="B11" s="25" t="s">
        <v>299</v>
      </c>
    </row>
    <row r="12" spans="1:2" s="10" customFormat="1" ht="36.75" customHeight="1" x14ac:dyDescent="0.35">
      <c r="A12" s="12" t="s">
        <v>300</v>
      </c>
      <c r="B12" s="24" t="s">
        <v>107</v>
      </c>
    </row>
    <row r="13" spans="1:2" s="10" customFormat="1" ht="35.25" customHeight="1" x14ac:dyDescent="0.35">
      <c r="A13" s="12" t="s">
        <v>301</v>
      </c>
      <c r="B13" s="24" t="s">
        <v>107</v>
      </c>
    </row>
    <row r="14" spans="1:2" s="10" customFormat="1" ht="36" customHeight="1" x14ac:dyDescent="0.35">
      <c r="A14" s="12" t="s">
        <v>302</v>
      </c>
      <c r="B14" s="24" t="s">
        <v>107</v>
      </c>
    </row>
    <row r="15" spans="1:2" ht="30" x14ac:dyDescent="0.35">
      <c r="A15" s="34" t="s">
        <v>303</v>
      </c>
      <c r="B15" s="37"/>
    </row>
    <row r="16" spans="1:2" s="10" customFormat="1" ht="67.5" customHeight="1" x14ac:dyDescent="0.35">
      <c r="A16" s="28" t="s">
        <v>304</v>
      </c>
      <c r="B16" s="29">
        <v>4</v>
      </c>
    </row>
  </sheetData>
  <mergeCells count="5">
    <mergeCell ref="A1:B3"/>
    <mergeCell ref="A4:B4"/>
    <mergeCell ref="A5:B5"/>
    <mergeCell ref="A6:B6"/>
    <mergeCell ref="A9:B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BF7072-5C01-44E9-A1E7-556EB01A7E91}">
          <x14:formula1>
            <xm:f>'opciones de respuesta'!$A$3:$A$4</xm:f>
          </x14:formula1>
          <xm:sqref>B7 B8 B10 B12 B13 B14</xm:sqref>
        </x14:dataValidation>
        <x14:dataValidation type="list" allowBlank="1" showInputMessage="1" showErrorMessage="1" xr:uid="{B4A0E33B-0051-4632-A328-12268B049717}">
          <x14:formula1>
            <xm:f>'opciones de respuesta'!$A$133:$A$135</xm:f>
          </x14:formula1>
          <xm:sqref>B11</xm:sqref>
        </x14:dataValidation>
        <x14:dataValidation type="list" allowBlank="1" showInputMessage="1" showErrorMessage="1" xr:uid="{D98BA0F9-F6D7-4720-B640-49184C0F6367}">
          <x14:formula1>
            <xm:f>'opciones de respuesta'!$A$18:$A$22</xm:f>
          </x14:formula1>
          <xm:sqref>B16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7307-DA48-4F72-A4B2-213B5BA184E7}">
  <dimension ref="C3:E146"/>
  <sheetViews>
    <sheetView topLeftCell="A22" workbookViewId="0">
      <selection activeCell="C29" sqref="C29"/>
    </sheetView>
  </sheetViews>
  <sheetFormatPr baseColWidth="10" defaultColWidth="11.42578125" defaultRowHeight="16.5" x14ac:dyDescent="0.3"/>
  <cols>
    <col min="1" max="2" width="11.42578125" style="41"/>
    <col min="3" max="3" width="75" style="42" customWidth="1"/>
    <col min="4" max="4" width="37.85546875" style="43" customWidth="1"/>
    <col min="5" max="16384" width="11.42578125" style="41"/>
  </cols>
  <sheetData>
    <row r="3" spans="3:5" ht="17.25" customHeight="1" x14ac:dyDescent="0.3">
      <c r="C3" s="120" t="s">
        <v>305</v>
      </c>
      <c r="D3" s="121"/>
    </row>
    <row r="4" spans="3:5" ht="15" customHeight="1" x14ac:dyDescent="0.3">
      <c r="C4" s="122"/>
      <c r="D4" s="123"/>
    </row>
    <row r="5" spans="3:5" ht="60" customHeight="1" x14ac:dyDescent="0.3">
      <c r="C5" s="134" t="s">
        <v>306</v>
      </c>
      <c r="D5" s="135"/>
    </row>
    <row r="6" spans="3:5" ht="18.75" customHeight="1" x14ac:dyDescent="0.3">
      <c r="C6" s="124" t="s">
        <v>98</v>
      </c>
      <c r="D6" s="125"/>
    </row>
    <row r="7" spans="3:5" ht="15" customHeight="1" x14ac:dyDescent="0.3">
      <c r="C7" s="44" t="str">
        <f>'Calculador A1'!B27</f>
        <v>% Ahorro de agua</v>
      </c>
      <c r="D7" s="51">
        <f>'Calculador A1'!D27</f>
        <v>0.35978358881875566</v>
      </c>
      <c r="E7" s="45"/>
    </row>
    <row r="8" spans="3:5" ht="18.75" customHeight="1" x14ac:dyDescent="0.3">
      <c r="C8" s="144" t="s">
        <v>100</v>
      </c>
      <c r="D8" s="145"/>
    </row>
    <row r="9" spans="3:5" ht="17.25" x14ac:dyDescent="0.35">
      <c r="C9" s="46" t="str">
        <f>'Eficiencia en Agua'!A7</f>
        <v>1.     ¿Da uso al agua lluvia recolectada?</v>
      </c>
      <c r="D9" s="47">
        <f>'Eficiencia en Agua'!B7</f>
        <v>0</v>
      </c>
    </row>
    <row r="10" spans="3:5" x14ac:dyDescent="0.3">
      <c r="C10" s="44" t="str">
        <f>'Eficiencia en Agua'!A8</f>
        <v>2.     ¿Qué usos da esta agua?</v>
      </c>
      <c r="D10" s="47">
        <f>'Eficiencia en Agua'!B8</f>
        <v>0</v>
      </c>
    </row>
    <row r="11" spans="3:5" x14ac:dyDescent="0.3">
      <c r="C11" s="44" t="str">
        <f>'Eficiencia en Agua'!A9</f>
        <v>Si su opción fue otro indique cual</v>
      </c>
      <c r="D11" s="48">
        <f>'Eficiencia en Agua'!B9</f>
        <v>0</v>
      </c>
    </row>
    <row r="12" spans="3:5" x14ac:dyDescent="0.3">
      <c r="C12" s="44" t="str">
        <f>'Eficiencia en Agua'!A10</f>
        <v>3.     ¿Con qué frecuencia da uso al agua lluvia?</v>
      </c>
      <c r="D12" s="47" t="str">
        <f>'Eficiencia en Agua'!B10</f>
        <v>a.     Diaria</v>
      </c>
    </row>
    <row r="13" spans="3:5" ht="33" x14ac:dyDescent="0.3">
      <c r="C13" s="44" t="str">
        <f>'Eficiencia en Agua'!A11</f>
        <v>4.     En temporada de lluvia, ¿el tanque alcanza a superar la mitad de su capacidad máxima (250L)?</v>
      </c>
      <c r="D13" s="47" t="str">
        <f>'Eficiencia en Agua'!B11</f>
        <v xml:space="preserve">Si </v>
      </c>
    </row>
    <row r="14" spans="3:5" ht="33" x14ac:dyDescent="0.3">
      <c r="C14" s="44" t="str">
        <f>'Eficiencia en Agua'!A12</f>
        <v>5.     ¿Es beneficioso para usted tener acceso al agua sin estar conectado al sistema de acueducto y alcantarillado?</v>
      </c>
      <c r="D14" s="47" t="str">
        <f>'Eficiencia en Agua'!B12</f>
        <v xml:space="preserve">Si </v>
      </c>
    </row>
    <row r="15" spans="3:5" ht="33" x14ac:dyDescent="0.3">
      <c r="C15" s="44" t="str">
        <f>'Eficiencia en Agua'!A13</f>
        <v>6.     Califique el nivel de satisfacción con el sistema de aprovechamiento de aguas lluvias de 1 a 5 siendo uno el más bajo y cinco el más alto.</v>
      </c>
      <c r="D15" s="47">
        <f>'Eficiencia en Agua'!B13</f>
        <v>4</v>
      </c>
    </row>
    <row r="16" spans="3:5" ht="18.75" x14ac:dyDescent="0.3">
      <c r="C16" s="146" t="s">
        <v>110</v>
      </c>
      <c r="D16" s="147"/>
    </row>
    <row r="17" spans="3:4" x14ac:dyDescent="0.3">
      <c r="C17" s="44" t="str">
        <f>'Eficiencia en Agua'!A15</f>
        <v>1.     ¿Dio uso al agua residual tratada?</v>
      </c>
      <c r="D17" s="47" t="str">
        <f>'Eficiencia en Agua'!B15</f>
        <v xml:space="preserve">Si </v>
      </c>
    </row>
    <row r="18" spans="3:4" x14ac:dyDescent="0.3">
      <c r="C18" s="44" t="str">
        <f>'Eficiencia en Agua'!A16</f>
        <v>2.     ¿Qué usos dio a esta agua?</v>
      </c>
      <c r="D18" s="47" t="str">
        <f>'Eficiencia en Agua'!B16</f>
        <v>b.     Riego de zonas verdes</v>
      </c>
    </row>
    <row r="19" spans="3:4" x14ac:dyDescent="0.3">
      <c r="C19" s="44" t="str">
        <f>'Eficiencia en Agua'!A17</f>
        <v>Si su opción fue otro indique cual</v>
      </c>
      <c r="D19" s="48">
        <f>'Eficiencia en Agua'!B17</f>
        <v>0</v>
      </c>
    </row>
    <row r="20" spans="3:4" x14ac:dyDescent="0.3">
      <c r="C20" s="44" t="str">
        <f>'Eficiencia en Agua'!A18</f>
        <v>3.     ¿Con qué frecuencia dio uso al agua tratada?</v>
      </c>
      <c r="D20" s="47" t="str">
        <f>'Eficiencia en Agua'!B18</f>
        <v>b.     Semanal</v>
      </c>
    </row>
    <row r="21" spans="3:4" ht="49.5" x14ac:dyDescent="0.3">
      <c r="C21" s="44" t="str">
        <f>'Eficiencia en Agua'!A19</f>
        <v>4.     ¿El sistema Imhoff instalado le está generando alguna incomodidad como olor, fuga, o el agua tratada no está en las condiciones que salía al inicio de la operación?</v>
      </c>
      <c r="D21" s="47" t="str">
        <f>'Eficiencia en Agua'!B19</f>
        <v>a.     Si</v>
      </c>
    </row>
    <row r="22" spans="3:4" x14ac:dyDescent="0.3">
      <c r="C22" s="44" t="str">
        <f>'Eficiencia en Agua'!A20</f>
        <v>Si su opción fue si indique cual</v>
      </c>
      <c r="D22" s="48">
        <f>'Eficiencia en Agua'!B20</f>
        <v>0</v>
      </c>
    </row>
    <row r="23" spans="3:4" ht="33" x14ac:dyDescent="0.3">
      <c r="C23" s="49" t="str">
        <f>'Eficiencia en Agua'!A21</f>
        <v>5.     Califique el nivel de satisfacción con el sistema de aprovechamiento de aguas residuales de 1 a 5 siendo uno el más bajo y cinco el más alto.</v>
      </c>
      <c r="D23" s="50">
        <f>'Eficiencia en Agua'!B21</f>
        <v>1</v>
      </c>
    </row>
    <row r="24" spans="3:4" ht="60" customHeight="1" x14ac:dyDescent="0.3">
      <c r="C24" s="136" t="s">
        <v>307</v>
      </c>
      <c r="D24" s="137"/>
    </row>
    <row r="25" spans="3:4" ht="18.75" x14ac:dyDescent="0.3">
      <c r="C25" s="124" t="s">
        <v>152</v>
      </c>
      <c r="D25" s="125"/>
    </row>
    <row r="26" spans="3:4" x14ac:dyDescent="0.3">
      <c r="C26" s="44" t="str">
        <f>'Eficiencia energética'!A5</f>
        <v>1.     ¿Da uso a las tomas eléctricas instaladas?</v>
      </c>
      <c r="D26" s="47" t="str">
        <f>'Eficiencia energética'!B5</f>
        <v xml:space="preserve">Si </v>
      </c>
    </row>
    <row r="27" spans="3:4" x14ac:dyDescent="0.3">
      <c r="C27" s="44" t="str">
        <f>'Eficiencia energética'!A6</f>
        <v>2.     ¿Cuántos equipos conectaba antes de la instalación?</v>
      </c>
      <c r="D27" s="47" t="str">
        <f>'Eficiencia energética'!B6</f>
        <v>b.     De 1 a 4</v>
      </c>
    </row>
    <row r="28" spans="3:4" x14ac:dyDescent="0.3">
      <c r="C28" s="44" t="str">
        <f>'Eficiencia energética'!A7</f>
        <v>3.     ¿Cuántos equipos conecta después de la instalación?</v>
      </c>
      <c r="D28" s="47" t="str">
        <f>'Eficiencia energética'!B7</f>
        <v>a.     De 1 a 4</v>
      </c>
    </row>
    <row r="29" spans="3:4" ht="33" x14ac:dyDescent="0.3">
      <c r="C29" s="44" t="str">
        <f>'Eficiencia energética'!A8</f>
        <v>4.     ¿Adquirió usted más equipos de conexión eléctrica posterior a la instalación?</v>
      </c>
      <c r="D29" s="47" t="str">
        <f>'Eficiencia energética'!B8</f>
        <v>b.     No</v>
      </c>
    </row>
    <row r="30" spans="3:4" x14ac:dyDescent="0.3">
      <c r="C30" s="44" t="str">
        <f>'Eficiencia energética'!A9</f>
        <v>Si su opción fue si indique cual(es)</v>
      </c>
      <c r="D30" s="48">
        <f>'Eficiencia energética'!B9</f>
        <v>0</v>
      </c>
    </row>
    <row r="31" spans="3:4" ht="33" x14ac:dyDescent="0.3">
      <c r="C31" s="44" t="str">
        <f>'Eficiencia energética'!A10</f>
        <v>5.     ¿Siente que su vivienda es más segura con la verificación de las conexiones preexistentes y la instalación de las nuevas tomas?</v>
      </c>
      <c r="D31" s="47" t="str">
        <f>'Eficiencia energética'!B10</f>
        <v xml:space="preserve">Si </v>
      </c>
    </row>
    <row r="32" spans="3:4" ht="33" x14ac:dyDescent="0.3">
      <c r="C32" s="44" t="str">
        <f>'Eficiencia energética'!A11</f>
        <v>6.     Califique el nivel de satisfacción con la intervención de 1 a 5 siendo uno el más bajo y cinco el más alto.</v>
      </c>
      <c r="D32" s="47">
        <f>'Eficiencia energética'!B11</f>
        <v>4</v>
      </c>
    </row>
    <row r="33" spans="3:4" ht="18.75" x14ac:dyDescent="0.3">
      <c r="C33" s="124" t="s">
        <v>163</v>
      </c>
      <c r="D33" s="125"/>
    </row>
    <row r="34" spans="3:4" ht="17.25" x14ac:dyDescent="0.35">
      <c r="C34" s="130" t="s">
        <v>164</v>
      </c>
      <c r="D34" s="131"/>
    </row>
    <row r="35" spans="3:4" ht="33" x14ac:dyDescent="0.3">
      <c r="C35" s="44" t="str">
        <f>'Eficiencia energética'!A14</f>
        <v>1.     ¿Cuál era el combustible principal para la cocción de alimentos antes del mejoramiento?</v>
      </c>
      <c r="D35" s="47" t="str">
        <f>'Eficiencia energética'!B14</f>
        <v>a. Gas Natural domiciliario</v>
      </c>
    </row>
    <row r="36" spans="3:4" ht="33" x14ac:dyDescent="0.3">
      <c r="C36" s="44" t="str">
        <f>'Eficiencia energética'!A15</f>
        <v>2.     ¿Cuál es el combustible principal para la cocción de alimentos después del mejoramiento?</v>
      </c>
      <c r="D36" s="47" t="str">
        <f>'Eficiencia energética'!B15</f>
        <v>b. Cilindros de GLP</v>
      </c>
    </row>
    <row r="37" spans="3:4" x14ac:dyDescent="0.3">
      <c r="C37" s="44" t="str">
        <f>'Eficiencia energética'!A16</f>
        <v>3.     ¿Se ha presentado alguna fuga de gas después del mejoramiento?</v>
      </c>
      <c r="D37" s="47" t="str">
        <f>'Eficiencia energética'!B16</f>
        <v>No</v>
      </c>
    </row>
    <row r="38" spans="3:4" ht="33" x14ac:dyDescent="0.3">
      <c r="C38" s="44" t="str">
        <f>'Eficiencia energética'!A17</f>
        <v>4.     ¿Después del mejoramiento ha mejorado la percepción de olores a gas al interior del hogar?</v>
      </c>
      <c r="D38" s="47" t="str">
        <f>'Eficiencia energética'!B17</f>
        <v>c.     No se presentaban olores</v>
      </c>
    </row>
    <row r="39" spans="3:4" ht="33" x14ac:dyDescent="0.3">
      <c r="C39" s="44" t="str">
        <f>'Eficiencia energética'!A18</f>
        <v>5.     Si usted utilizaba cilindros GLP y ahora utiliza Gas Natural ¿En qué rango se encuentran el ahorro mensual percibido por este cambio?</v>
      </c>
      <c r="D39" s="47" t="str">
        <f>'Eficiencia energética'!B18</f>
        <v>a. $10.000 a $20.000</v>
      </c>
    </row>
    <row r="40" spans="3:4" ht="17.25" x14ac:dyDescent="0.35">
      <c r="C40" s="130" t="s">
        <v>174</v>
      </c>
      <c r="D40" s="131"/>
    </row>
    <row r="41" spans="3:4" ht="17.25" x14ac:dyDescent="0.35">
      <c r="C41" s="132" t="str">
        <f>'Eficiencia energética'!A20</f>
        <v xml:space="preserve">Si la mejora realizada fue para gas natural:  </v>
      </c>
      <c r="D41" s="133"/>
    </row>
    <row r="42" spans="3:4" ht="33" x14ac:dyDescent="0.3">
      <c r="C42" s="44" t="str">
        <f>'Eficiencia energética'!A21</f>
        <v>1.     ¿Cuál era el combustible principal para la cocción de alimentos antes del mejoramiento?</v>
      </c>
      <c r="D42" s="47" t="str">
        <f>'Eficiencia energética'!B21</f>
        <v>a. Gas Natural domiciliario</v>
      </c>
    </row>
    <row r="43" spans="3:4" ht="33" x14ac:dyDescent="0.3">
      <c r="C43" s="44" t="str">
        <f>'Eficiencia energética'!A22</f>
        <v>2.     ¿Cuál es el combustible principal para la cocción de alimentos después del mejoramiento?</v>
      </c>
      <c r="D43" s="47" t="str">
        <f>'Eficiencia energética'!B22</f>
        <v>a. Gas Natural domiciliario</v>
      </c>
    </row>
    <row r="44" spans="3:4" x14ac:dyDescent="0.3">
      <c r="C44" s="44" t="str">
        <f>'Eficiencia energética'!A23</f>
        <v>3.     ¿Se ha presentado alguna fuga de gas después del mejoramiento?</v>
      </c>
      <c r="D44" s="47">
        <f>'Eficiencia energética'!B23</f>
        <v>0</v>
      </c>
    </row>
    <row r="45" spans="3:4" ht="33" x14ac:dyDescent="0.3">
      <c r="C45" s="44" t="str">
        <f>'Eficiencia energética'!A24</f>
        <v>4.     ¿Después del mejoramiento ha mejorado la percepción de olores a gas al interior del hogar?</v>
      </c>
      <c r="D45" s="47" t="str">
        <f>'Eficiencia energética'!B24</f>
        <v>b. Cilindros de GLP</v>
      </c>
    </row>
    <row r="46" spans="3:4" ht="33" x14ac:dyDescent="0.3">
      <c r="C46" s="44" t="str">
        <f>'Eficiencia energética'!A25</f>
        <v>5.     Si usted utilizaba cilindros GLP y ahora utiliza Gas Natural ¿En qué rango se encuentran el ahorro mensual percibido por este cambio?</v>
      </c>
      <c r="D46" s="47" t="str">
        <f>'Eficiencia energética'!B25</f>
        <v>a. Gas Natural domiciliario</v>
      </c>
    </row>
    <row r="47" spans="3:4" ht="17.25" x14ac:dyDescent="0.35">
      <c r="C47" s="132" t="str">
        <f>'Eficiencia energética'!A26</f>
        <v>Si usted utiliza estufa de gas en cilindro</v>
      </c>
      <c r="D47" s="133"/>
    </row>
    <row r="48" spans="3:4" ht="33" x14ac:dyDescent="0.3">
      <c r="C48" s="44" t="str">
        <f>'Eficiencia energética'!A27</f>
        <v>1.     ¿Se ha presentado alguna fuga de gas después del mejoramiento realizado?</v>
      </c>
      <c r="D48" s="47" t="str">
        <f>'Eficiencia energética'!B27</f>
        <v xml:space="preserve">Si </v>
      </c>
    </row>
    <row r="49" spans="3:4" ht="33" x14ac:dyDescent="0.3">
      <c r="C49" s="44" t="str">
        <f>'Eficiencia energética'!A28</f>
        <v>2.     Después del mejoramiento ha mejorado la percepción de olores a gas al interior del hogar?</v>
      </c>
      <c r="D49" s="47" t="str">
        <f>'Eficiencia energética'!B28</f>
        <v>b.     No</v>
      </c>
    </row>
    <row r="50" spans="3:4" ht="17.25" x14ac:dyDescent="0.35">
      <c r="C50" s="132" t="str">
        <f>'Eficiencia energética'!A29</f>
        <v>Si a usted se le instaló el sistema de biodigestor con estufa</v>
      </c>
      <c r="D50" s="133"/>
    </row>
    <row r="51" spans="3:4" x14ac:dyDescent="0.3">
      <c r="C51" s="44" t="str">
        <f>'Eficiencia energética'!A30</f>
        <v>1.     ¿Ha presentado alguna falla técnica con la conexión al gas?</v>
      </c>
      <c r="D51" s="47" t="str">
        <f>'Eficiencia energética'!B30</f>
        <v xml:space="preserve">Si </v>
      </c>
    </row>
    <row r="52" spans="3:4" ht="33" x14ac:dyDescent="0.3">
      <c r="C52" s="44" t="str">
        <f>'Eficiencia energética'!A31</f>
        <v>2.     ¿Cada cuanto compraba usted el cilindro de gas antes del mejoramiento?</v>
      </c>
      <c r="D52" s="47" t="str">
        <f>'Eficiencia energética'!B31</f>
        <v>b.     Mensual (Cada 30 días)</v>
      </c>
    </row>
    <row r="53" spans="3:4" x14ac:dyDescent="0.3">
      <c r="C53" s="44" t="str">
        <f>'Eficiencia energética'!A32</f>
        <v>3.     ¿Sigue requiriendo la compra de cilindros de GLP?</v>
      </c>
      <c r="D53" s="47" t="str">
        <f>'Eficiencia energética'!B32</f>
        <v xml:space="preserve">Si </v>
      </c>
    </row>
    <row r="54" spans="3:4" x14ac:dyDescent="0.3">
      <c r="C54" s="44" t="str">
        <f>'Eficiencia energética'!A33</f>
        <v>4.     Si la respuesta anterior fue si, ¿Con qué frecuencia?</v>
      </c>
      <c r="D54" s="47" t="str">
        <f>'Eficiencia energética'!B33</f>
        <v>a.     Quincenal (Cada 15 días)</v>
      </c>
    </row>
    <row r="55" spans="3:4" ht="33" x14ac:dyDescent="0.3">
      <c r="C55" s="44" t="str">
        <f>'Eficiencia energética'!A34</f>
        <v>5.     Si usted cocinaba con leña, ¿considera que este sistema instalado le ha mejorado sus condiciones de vida?</v>
      </c>
      <c r="D55" s="47" t="str">
        <f>'Eficiencia energética'!B34</f>
        <v xml:space="preserve">Si </v>
      </c>
    </row>
    <row r="56" spans="3:4" ht="17.25" x14ac:dyDescent="0.35">
      <c r="C56" s="132" t="str">
        <f>'Eficiencia energética'!A35</f>
        <v>Si a usted se le adecuó la estufa de leña:</v>
      </c>
      <c r="D56" s="133"/>
    </row>
    <row r="57" spans="3:4" x14ac:dyDescent="0.3">
      <c r="C57" s="44" t="str">
        <f>'Eficiencia energética'!A36</f>
        <v>1.     ¿Ha mejorado su salud por temas respiratorios?</v>
      </c>
      <c r="D57" s="47" t="str">
        <f>'Eficiencia energética'!B36</f>
        <v xml:space="preserve">Si </v>
      </c>
    </row>
    <row r="58" spans="3:4" ht="33" x14ac:dyDescent="0.3">
      <c r="C58" s="44" t="str">
        <f>'Eficiencia energética'!A37</f>
        <v>2.     ¿Cómo considera que es el tiempo de espera para que la temperatura se conserve en la estufa?</v>
      </c>
      <c r="D58" s="47" t="str">
        <f>'Eficiencia energética'!B37</f>
        <v>b.     Normal (15 min)</v>
      </c>
    </row>
    <row r="59" spans="3:4" ht="33" x14ac:dyDescent="0.3">
      <c r="C59" s="44" t="str">
        <f>'Eficiencia energética'!A38</f>
        <v>3.     Si compara la cantidad de leña usada antes y después del mejoramiento de su estufa considera que:</v>
      </c>
      <c r="D59" s="47" t="str">
        <f>'Eficiencia energética'!B38</f>
        <v>b.     Con el mejoramiento consume más leña</v>
      </c>
    </row>
    <row r="60" spans="3:4" x14ac:dyDescent="0.3">
      <c r="C60" s="44" t="str">
        <f>'Eficiencia energética'!A39</f>
        <v>Para todos las opciones que incluye esta estrategia</v>
      </c>
      <c r="D60" s="47">
        <f>'Eficiencia energética'!B39</f>
        <v>0</v>
      </c>
    </row>
    <row r="61" spans="3:4" ht="33" x14ac:dyDescent="0.3">
      <c r="C61" s="44" t="str">
        <f>'Eficiencia energética'!A40</f>
        <v>1.     Califique el nivel de satisfacción con la intervención de 1 a 5 siendo uno el más bajo y cinco el más alto.</v>
      </c>
      <c r="D61" s="47">
        <f>'Eficiencia energética'!B40</f>
        <v>2</v>
      </c>
    </row>
    <row r="62" spans="3:4" ht="18.75" x14ac:dyDescent="0.3">
      <c r="C62" s="124" t="s">
        <v>195</v>
      </c>
      <c r="D62" s="125"/>
    </row>
    <row r="63" spans="3:4" ht="17.25" x14ac:dyDescent="0.35">
      <c r="C63" s="46" t="str">
        <f>'Calculador E3'!C24</f>
        <v>% Ahorro de energía</v>
      </c>
      <c r="D63" s="52">
        <f>'Calculador E3'!D24</f>
        <v>0.81210855949895611</v>
      </c>
    </row>
    <row r="64" spans="3:4" ht="18.75" x14ac:dyDescent="0.3">
      <c r="C64" s="124" t="s">
        <v>197</v>
      </c>
      <c r="D64" s="125"/>
    </row>
    <row r="65" spans="3:4" ht="33" x14ac:dyDescent="0.3">
      <c r="C65" s="44" t="str">
        <f>'Eficiencia energética'!A44</f>
        <v>1.     Desde el mejoramiento ¿siente usted mayor comodidad por la temperatura al interior de su casa?</v>
      </c>
      <c r="D65" s="47" t="str">
        <f>'Eficiencia energética'!B44</f>
        <v xml:space="preserve">Si </v>
      </c>
    </row>
    <row r="66" spans="3:4" ht="33" x14ac:dyDescent="0.3">
      <c r="C66" s="44" t="str">
        <f>'Eficiencia energética'!A45</f>
        <v>2.     Califique el nivel de satisfacción con la intervención de 1 a 5 siendo uno el más bajo y cinco el más alto</v>
      </c>
      <c r="D66" s="47">
        <f>'Eficiencia energética'!B45</f>
        <v>4</v>
      </c>
    </row>
    <row r="67" spans="3:4" ht="17.25" x14ac:dyDescent="0.35">
      <c r="C67" s="130" t="s">
        <v>200</v>
      </c>
      <c r="D67" s="131"/>
    </row>
    <row r="68" spans="3:4" ht="33" x14ac:dyDescent="0.3">
      <c r="C68" s="44" t="str">
        <f>'Eficiencia energética'!A47</f>
        <v>1.     Desde el mejoramiento ¿ha disminuido el uso de elementos de ventilación como ventiladores o aire acondicionado?</v>
      </c>
      <c r="D68" s="47" t="str">
        <f>'Eficiencia energética'!B47</f>
        <v xml:space="preserve">Si </v>
      </c>
    </row>
    <row r="69" spans="3:4" x14ac:dyDescent="0.3">
      <c r="C69" s="44" t="str">
        <f>'Eficiencia energética'!A48</f>
        <v>2.     ¿Cuántos equipos de ventilación usaba antes del mejoramiento?</v>
      </c>
      <c r="D69" s="47" t="str">
        <f>'Eficiencia energética'!B48</f>
        <v>c.     2</v>
      </c>
    </row>
    <row r="70" spans="3:4" x14ac:dyDescent="0.3">
      <c r="C70" s="44" t="str">
        <f>'Eficiencia energética'!A49</f>
        <v>3.     ¿Cuántos equipos de ventilación usa después del mejoramiento?</v>
      </c>
      <c r="D70" s="47" t="str">
        <f>'Eficiencia energética'!B49</f>
        <v>c.     2</v>
      </c>
    </row>
    <row r="71" spans="3:4" ht="17.25" x14ac:dyDescent="0.35">
      <c r="C71" s="130" t="s">
        <v>205</v>
      </c>
      <c r="D71" s="131"/>
    </row>
    <row r="72" spans="3:4" ht="33" x14ac:dyDescent="0.3">
      <c r="C72" s="44" t="str">
        <f>'Eficiencia energética'!A51</f>
        <v>1.     Desde el mejoramiento ¿ha mejorado la sensación térmica de su hogar?</v>
      </c>
      <c r="D72" s="47" t="str">
        <f>'Eficiencia energética'!B51</f>
        <v>No</v>
      </c>
    </row>
    <row r="73" spans="3:4" ht="18.75" x14ac:dyDescent="0.3">
      <c r="C73" s="124" t="s">
        <v>207</v>
      </c>
      <c r="D73" s="125"/>
    </row>
    <row r="74" spans="3:4" ht="33" x14ac:dyDescent="0.3">
      <c r="C74" s="44" t="str">
        <f>'Eficiencia energética'!A53</f>
        <v>1.     ¿Ha percibido la mejora en la ventilación de los espacios de su vivienda?</v>
      </c>
      <c r="D74" s="47" t="str">
        <f>'Eficiencia energética'!B53</f>
        <v xml:space="preserve">Si </v>
      </c>
    </row>
    <row r="75" spans="3:4" ht="33" x14ac:dyDescent="0.3">
      <c r="C75" s="44" t="str">
        <f>'Eficiencia energética'!A54</f>
        <v>2.     Si su respuesta anterior fue si, califique de 1 a 3 ¿qué tanto ha mejorado?</v>
      </c>
      <c r="D75" s="47" t="str">
        <f>'Eficiencia energética'!B54</f>
        <v>b.     2. Medio</v>
      </c>
    </row>
    <row r="76" spans="3:4" ht="33" x14ac:dyDescent="0.3">
      <c r="C76" s="44" t="str">
        <f>'Eficiencia energética'!A55</f>
        <v>3.     Si presentaba usted casos de humedad en su vivienda ¿le ha favorecido la instalación de ventanas realizada?</v>
      </c>
      <c r="D76" s="47" t="str">
        <f>'Eficiencia energética'!B55</f>
        <v>b.     No</v>
      </c>
    </row>
    <row r="77" spans="3:4" ht="33" x14ac:dyDescent="0.3">
      <c r="C77" s="44" t="str">
        <f>'Eficiencia energética'!A56</f>
        <v>4.     ¿Considera que han disminuido los olores molestos al interior de la vivienda?</v>
      </c>
      <c r="D77" s="47" t="str">
        <f>'Eficiencia energética'!B56</f>
        <v>a.     Si</v>
      </c>
    </row>
    <row r="78" spans="3:4" ht="49.5" x14ac:dyDescent="0.3">
      <c r="C78" s="44" t="str">
        <f>'Eficiencia energética'!A57</f>
        <v>5.     Si alguna persona que habita la vivienda tiene complicaciones respiratorias, posterior al mejoramiento, ¿se ha percibido alguna mejora en su bienestar?</v>
      </c>
      <c r="D78" s="47" t="str">
        <f>'Eficiencia energética'!B57</f>
        <v>a.     Si</v>
      </c>
    </row>
    <row r="79" spans="3:4" ht="33" x14ac:dyDescent="0.3">
      <c r="C79" s="44" t="str">
        <f>'Eficiencia energética'!A58</f>
        <v>6.     ¿Considera que el mejoramiento realizado ha favorecido su salud y calidad de vida?</v>
      </c>
      <c r="D79" s="47" t="str">
        <f>'Eficiencia energética'!B58</f>
        <v>No</v>
      </c>
    </row>
    <row r="80" spans="3:4" ht="33" x14ac:dyDescent="0.3">
      <c r="C80" s="44" t="str">
        <f>'Eficiencia energética'!A59</f>
        <v>7.     Califique el nivel de satisfacción con el mejoramiento realizado de 1 a 5 siendo uno el más bajo y cinco el más alto.</v>
      </c>
      <c r="D80" s="47">
        <f>'Eficiencia energética'!B59</f>
        <v>4</v>
      </c>
    </row>
    <row r="81" spans="3:4" ht="18.75" x14ac:dyDescent="0.3">
      <c r="C81" s="124" t="s">
        <v>216</v>
      </c>
      <c r="D81" s="125"/>
    </row>
    <row r="82" spans="3:4" ht="33" x14ac:dyDescent="0.3">
      <c r="C82" s="44" t="str">
        <f>'Eficiencia energética'!A61</f>
        <v>1.     ¿Ha percibido la mejora en la iluminación de los espacios de su vivienda donde se instalaron las ventanas?</v>
      </c>
      <c r="D82" s="47" t="str">
        <f>'Eficiencia energética'!B61</f>
        <v xml:space="preserve">Si </v>
      </c>
    </row>
    <row r="83" spans="3:4" ht="33" x14ac:dyDescent="0.3">
      <c r="C83" s="44" t="str">
        <f>'Eficiencia energética'!A62</f>
        <v>2.     Si su respuesta anterior fue si, califique de 1 a 3 ¿qué tanto ha mejorado?</v>
      </c>
      <c r="D83" s="47" t="str">
        <f>'Eficiencia energética'!B62</f>
        <v>c.     3. Alto</v>
      </c>
    </row>
    <row r="84" spans="3:4" ht="33" x14ac:dyDescent="0.3">
      <c r="C84" s="44" t="str">
        <f>'Eficiencia energética'!A63</f>
        <v>3.     ¿Ha reducido el uso de los bombillos para iluminar los espacios de su vivienda durante el día donde se instalaron las ventanas?</v>
      </c>
      <c r="D84" s="47" t="str">
        <f>'Eficiencia energética'!B63</f>
        <v xml:space="preserve">Si </v>
      </c>
    </row>
    <row r="85" spans="3:4" ht="33" x14ac:dyDescent="0.3">
      <c r="C85" s="44" t="str">
        <f>'Eficiencia energética'!A64</f>
        <v>4.     ¿Considera que cuando se encuentra en casa durante el día se le facilitan más las actividades en los lugares donde hay iluminación natural?</v>
      </c>
      <c r="D85" s="47" t="str">
        <f>'Eficiencia energética'!B64</f>
        <v xml:space="preserve">Si </v>
      </c>
    </row>
    <row r="86" spans="3:4" ht="33" x14ac:dyDescent="0.3">
      <c r="C86" s="44" t="str">
        <f>'Eficiencia energética'!A65</f>
        <v>5.     Califique el nivel de satisfacción con el mejoramiento realizado de 1 a 5 siendo uno el más bajo y cinco el más alto.</v>
      </c>
      <c r="D86" s="47">
        <f>'Eficiencia energética'!B65</f>
        <v>3</v>
      </c>
    </row>
    <row r="87" spans="3:4" ht="18.75" x14ac:dyDescent="0.3">
      <c r="C87" s="124" t="s">
        <v>222</v>
      </c>
      <c r="D87" s="125"/>
    </row>
    <row r="88" spans="3:4" ht="49.5" x14ac:dyDescent="0.3">
      <c r="C88" s="44" t="str">
        <f>'Eficiencia energética'!A67</f>
        <v>1.     ¿Se siente usted más conforme con la temperatura del espacio durante las horas del día que el sol irradia directamente la ventana donde se realizó el mejoramiento?</v>
      </c>
      <c r="D88" s="47" t="str">
        <f>'Eficiencia energética'!B67</f>
        <v xml:space="preserve">Si </v>
      </c>
    </row>
    <row r="89" spans="3:4" ht="33" x14ac:dyDescent="0.3">
      <c r="C89" s="44" t="str">
        <f>'Eficiencia energética'!A68</f>
        <v>2.     Si su respuesta anterior fue si, califique de 1 a 3 ¿qué tanto ha mejorado?</v>
      </c>
      <c r="D89" s="47" t="str">
        <f>'Eficiencia energética'!B68</f>
        <v>c.     3. Alto</v>
      </c>
    </row>
    <row r="90" spans="3:4" ht="60" customHeight="1" x14ac:dyDescent="0.3">
      <c r="C90" s="138" t="s">
        <v>308</v>
      </c>
      <c r="D90" s="139"/>
    </row>
    <row r="91" spans="3:4" ht="18.75" x14ac:dyDescent="0.3">
      <c r="C91" s="124" t="s">
        <v>246</v>
      </c>
      <c r="D91" s="125"/>
    </row>
    <row r="92" spans="3:4" x14ac:dyDescent="0.3">
      <c r="C92" s="44" t="s">
        <v>309</v>
      </c>
      <c r="D92" s="47"/>
    </row>
    <row r="93" spans="3:4" ht="18.75" x14ac:dyDescent="0.3">
      <c r="C93" s="126" t="s">
        <v>310</v>
      </c>
      <c r="D93" s="127"/>
    </row>
    <row r="94" spans="3:4" ht="49.5" x14ac:dyDescent="0.3">
      <c r="C94" s="44" t="str">
        <f>'Materialidad sostenible'!A7</f>
        <v>1.     ¿Ha tenido algún problema con los materiales utilizados para el mejoramiento de su vivienda (por ejemplo, desprendimientos, daños por humedad, otros daños)?</v>
      </c>
      <c r="D94" s="47" t="str">
        <f>'Materialidad sostenible'!B7</f>
        <v xml:space="preserve">Si </v>
      </c>
    </row>
    <row r="95" spans="3:4" ht="33" x14ac:dyDescent="0.3">
      <c r="C95" s="44" t="str">
        <f>'Materialidad sostenible'!A8</f>
        <v>2.     Si su respuesta anterior fue si, ¿Cuál o cuáles fueron los materiales o mejoramientos afectados?</v>
      </c>
      <c r="D95" s="47">
        <f>'Materialidad sostenible'!B8</f>
        <v>0</v>
      </c>
    </row>
    <row r="96" spans="3:4" x14ac:dyDescent="0.3">
      <c r="C96" s="44" t="str">
        <f>'Materialidad sostenible'!A9</f>
        <v>3.     ¿Requiere algún mantenimiento?</v>
      </c>
      <c r="D96" s="47" t="str">
        <f>'Materialidad sostenible'!B9</f>
        <v>b.     No</v>
      </c>
    </row>
    <row r="97" spans="3:4" x14ac:dyDescent="0.3">
      <c r="C97" s="44" t="str">
        <f>'Materialidad sostenible'!A10</f>
        <v>Si su opción fue si indique cual(es)</v>
      </c>
      <c r="D97" s="48">
        <f>'Materialidad sostenible'!B10</f>
        <v>0</v>
      </c>
    </row>
    <row r="98" spans="3:4" ht="33" x14ac:dyDescent="0.3">
      <c r="C98" s="44" t="str">
        <f>'Materialidad sostenible'!A11</f>
        <v>4.     ¿Tiene usted alguna pregunta sobre el funcionamiento o mantenimiento de algún equipo o mejora realizada?</v>
      </c>
      <c r="D98" s="47" t="str">
        <f>'Materialidad sostenible'!B11</f>
        <v>a.     Si</v>
      </c>
    </row>
    <row r="99" spans="3:4" x14ac:dyDescent="0.3">
      <c r="C99" s="44" t="str">
        <f>'Materialidad sostenible'!A12</f>
        <v>Si su opción fue si indique cual(es)</v>
      </c>
      <c r="D99" s="48">
        <f>'Materialidad sostenible'!B12</f>
        <v>0</v>
      </c>
    </row>
    <row r="100" spans="3:4" ht="33" x14ac:dyDescent="0.3">
      <c r="C100" s="44" t="str">
        <f>'Materialidad sostenible'!A13</f>
        <v>5.     Califique el nivel de satisfacción con los mejoramientos realizados de 1 a 5 siendo uno el más bajo y cinco el más alto.</v>
      </c>
      <c r="D100" s="47">
        <f>'Materialidad sostenible'!B13</f>
        <v>2</v>
      </c>
    </row>
    <row r="101" spans="3:4" ht="49.5" x14ac:dyDescent="0.3">
      <c r="C101" s="44" t="str">
        <f>'Materialidad sostenible'!A14</f>
        <v>6.     Califique el nivel de satisfacción con la capacitación brindada sobre los mejoramientos realizados de 1 a 5 siendo uno el más bajo y cinco el más alto.</v>
      </c>
      <c r="D101" s="47">
        <f>'Materialidad sostenible'!B14</f>
        <v>2</v>
      </c>
    </row>
    <row r="102" spans="3:4" ht="60" customHeight="1" x14ac:dyDescent="0.3">
      <c r="C102" s="140" t="s">
        <v>311</v>
      </c>
      <c r="D102" s="141"/>
    </row>
    <row r="103" spans="3:4" ht="18.75" x14ac:dyDescent="0.3">
      <c r="C103" s="124" t="s">
        <v>256</v>
      </c>
      <c r="D103" s="125"/>
    </row>
    <row r="104" spans="3:4" x14ac:dyDescent="0.3">
      <c r="C104" s="44" t="str">
        <f>'Energías alternativas'!A5</f>
        <v>1.     ¿Con qué frecuencia al día habilita el sistema?</v>
      </c>
      <c r="D104" s="47" t="str">
        <f>'Energías alternativas'!B5</f>
        <v>b.     8 horas</v>
      </c>
    </row>
    <row r="105" spans="3:4" x14ac:dyDescent="0.3">
      <c r="C105" s="44" t="str">
        <f>'Energías alternativas'!A6</f>
        <v>2.     ¿Qué usos le da a la energía generada?</v>
      </c>
      <c r="D105" s="47" t="str">
        <f>'Energías alternativas'!B6</f>
        <v>d.     Bombillos</v>
      </c>
    </row>
    <row r="106" spans="3:4" x14ac:dyDescent="0.3">
      <c r="C106" s="44" t="str">
        <f>'Energías alternativas'!A7</f>
        <v>Si su opción fue otro indique cual</v>
      </c>
      <c r="D106" s="48">
        <f>'Energías alternativas'!B7</f>
        <v>0</v>
      </c>
    </row>
    <row r="107" spans="3:4" ht="33" x14ac:dyDescent="0.3">
      <c r="C107" s="44" t="str">
        <f>'Energías alternativas'!A8</f>
        <v>3.     ¿Cuánta energía está generando el sistema instalado de acuerdo con la medida del inversor?</v>
      </c>
      <c r="D107" s="47" t="str">
        <f>'Energías alternativas'!B8</f>
        <v>b.     100 – 200 kW/h</v>
      </c>
    </row>
    <row r="108" spans="3:4" x14ac:dyDescent="0.3">
      <c r="C108" s="44" t="str">
        <f>'Energías alternativas'!A9</f>
        <v xml:space="preserve">4.     ¿Qué tanta energía consume del sistema? </v>
      </c>
      <c r="D108" s="47">
        <f>'Energías alternativas'!B9</f>
        <v>0</v>
      </c>
    </row>
    <row r="109" spans="3:4" x14ac:dyDescent="0.3">
      <c r="C109" s="44" t="str">
        <f>'Energías alternativas'!A10</f>
        <v>5.     ¿En algún momento su batería se ha quedado sin carga?</v>
      </c>
      <c r="D109" s="47" t="str">
        <f>'Energías alternativas'!B10</f>
        <v xml:space="preserve">Si </v>
      </c>
    </row>
    <row r="110" spans="3:4" x14ac:dyDescent="0.3">
      <c r="C110" s="44" t="str">
        <f>'Energías alternativas'!A11</f>
        <v xml:space="preserve">6.     Si su respuesta anterior fue si ¿Cuánto tiempo duró sin carga? </v>
      </c>
      <c r="D110" s="47">
        <f>'Energías alternativas'!B11</f>
        <v>0</v>
      </c>
    </row>
    <row r="111" spans="3:4" ht="33" x14ac:dyDescent="0.3">
      <c r="C111" s="44" t="str">
        <f>'Energías alternativas'!A12</f>
        <v>7.     Califique el nivel de satisfacción con la intervención de 1 a 5 siendo uno el más bajo y cinco el más alto.</v>
      </c>
      <c r="D111" s="47">
        <f>'Energías alternativas'!B12</f>
        <v>4</v>
      </c>
    </row>
    <row r="112" spans="3:4" ht="18.75" x14ac:dyDescent="0.3">
      <c r="C112" s="124" t="s">
        <v>267</v>
      </c>
      <c r="D112" s="125"/>
    </row>
    <row r="113" spans="3:4" x14ac:dyDescent="0.3">
      <c r="C113" s="44" t="str">
        <f>'Energías alternativas'!A14</f>
        <v>1.     ¿Da uso al agua caliente del sistema?</v>
      </c>
      <c r="D113" s="47" t="str">
        <f>'Energías alternativas'!B14</f>
        <v>No</v>
      </c>
    </row>
    <row r="114" spans="3:4" x14ac:dyDescent="0.3">
      <c r="C114" s="44" t="str">
        <f>'Energías alternativas'!A15</f>
        <v>2.     ¿Qué usos da a esta agua?</v>
      </c>
      <c r="D114" s="47" t="str">
        <f>'Energías alternativas'!B15</f>
        <v>a.     Ducha</v>
      </c>
    </row>
    <row r="115" spans="3:4" x14ac:dyDescent="0.3">
      <c r="C115" s="44" t="str">
        <f>'Energías alternativas'!A16</f>
        <v>Si su opción fue otro indique cual</v>
      </c>
      <c r="D115" s="48">
        <f>'Energías alternativas'!B16</f>
        <v>0</v>
      </c>
    </row>
    <row r="116" spans="3:4" ht="33" x14ac:dyDescent="0.3">
      <c r="C116" s="44" t="str">
        <f>'Energías alternativas'!A17</f>
        <v>3.     ¿Considera que la capacidad del sistema es suficiente para cubrir los usos de agua caliente que tienen las personas que habitan la vivienda?</v>
      </c>
      <c r="D116" s="47" t="str">
        <f>'Energías alternativas'!B17</f>
        <v>No</v>
      </c>
    </row>
    <row r="117" spans="3:4" ht="33" x14ac:dyDescent="0.3">
      <c r="C117" s="44" t="str">
        <f>'Energías alternativas'!A18</f>
        <v>4.     ¿Siente que la instalación de este sistema ha mejorado su bienestar o el de su familia?</v>
      </c>
      <c r="D117" s="47" t="str">
        <f>'Energías alternativas'!B18</f>
        <v>c.     Indiferente</v>
      </c>
    </row>
    <row r="118" spans="3:4" ht="33" x14ac:dyDescent="0.3">
      <c r="C118" s="44" t="str">
        <f>'Energías alternativas'!A19</f>
        <v>5.     Califique el nivel de satisfacción con la intervención de 1 a 5 siendo uno el más bajo y cinco el más alto</v>
      </c>
      <c r="D118" s="47">
        <f>'Energías alternativas'!B19</f>
        <v>3</v>
      </c>
    </row>
    <row r="119" spans="3:4" ht="18.75" x14ac:dyDescent="0.3">
      <c r="C119" s="124" t="s">
        <v>275</v>
      </c>
      <c r="D119" s="125"/>
    </row>
    <row r="120" spans="3:4" ht="33" x14ac:dyDescent="0.3">
      <c r="C120" s="44" t="str">
        <f>'Energías alternativas'!A21</f>
        <v>1.     ¿Considera que el sistema instalado le favorece para la cocción de alimentos?</v>
      </c>
      <c r="D120" s="47" t="str">
        <f>'Energías alternativas'!B21</f>
        <v xml:space="preserve">Si </v>
      </c>
    </row>
    <row r="121" spans="3:4" ht="33" x14ac:dyDescent="0.3">
      <c r="C121" s="44" t="str">
        <f>'Energías alternativas'!A22</f>
        <v>2.     ¿Con cuál estiércol alimenta sistema? (Puede seleccionar varias opciones)</v>
      </c>
      <c r="D121" s="47" t="str">
        <f>'Energías alternativas'!B22</f>
        <v>b.     Caballos</v>
      </c>
    </row>
    <row r="122" spans="3:4" x14ac:dyDescent="0.3">
      <c r="C122" s="44" t="str">
        <f>'Energías alternativas'!A23</f>
        <v>Si su opción fue otro indique cual</v>
      </c>
      <c r="D122" s="48">
        <f>'Energías alternativas'!B23</f>
        <v>0</v>
      </c>
    </row>
    <row r="123" spans="3:4" x14ac:dyDescent="0.3">
      <c r="C123" s="44" t="str">
        <f>'Energías alternativas'!A24</f>
        <v>3.     ¿Ha mejorado el uso de su tiempo por no tener que recoger leña?</v>
      </c>
      <c r="D123" s="47" t="str">
        <f>'Energías alternativas'!B24</f>
        <v xml:space="preserve">Si </v>
      </c>
    </row>
    <row r="124" spans="3:4" x14ac:dyDescent="0.3">
      <c r="C124" s="44" t="str">
        <f>'Energías alternativas'!A25</f>
        <v>4.     ¿Ha disminuido su consumo de gas en cilindro?</v>
      </c>
      <c r="D124" s="47" t="str">
        <f>'Energías alternativas'!B25</f>
        <v>No</v>
      </c>
    </row>
    <row r="125" spans="3:4" ht="33" x14ac:dyDescent="0.3">
      <c r="C125" s="44" t="str">
        <f>'Energías alternativas'!A26</f>
        <v>5.     ¿Le ha generado beneficios económicos esta medida? (Por ejemplo, por dejar de comprar gas, por venta de biol)</v>
      </c>
      <c r="D125" s="47" t="str">
        <f>'Energías alternativas'!B26</f>
        <v>b.     Entre $25.000 - $50.000 /mes</v>
      </c>
    </row>
    <row r="126" spans="3:4" ht="33" x14ac:dyDescent="0.3">
      <c r="C126" s="44" t="str">
        <f>'Energías alternativas'!A27</f>
        <v>6. Califique el nivel de satisfacción con la intervención de 1 a 5 siendo uno el más bajo y cinco el más alto</v>
      </c>
      <c r="D126" s="47">
        <f>'Energías alternativas'!B27</f>
        <v>2</v>
      </c>
    </row>
    <row r="127" spans="3:4" ht="18.75" x14ac:dyDescent="0.3">
      <c r="C127" s="124" t="s">
        <v>312</v>
      </c>
      <c r="D127" s="125"/>
    </row>
    <row r="128" spans="3:4" x14ac:dyDescent="0.3">
      <c r="C128" s="44" t="str">
        <f>'Energías alternativas'!A29</f>
        <v>1.     ¿Qué usos le da a la energía generada?</v>
      </c>
      <c r="D128" s="47" t="str">
        <f>'Energías alternativas'!B29</f>
        <v>d.     Bombillos</v>
      </c>
    </row>
    <row r="129" spans="3:4" x14ac:dyDescent="0.3">
      <c r="C129" s="44" t="str">
        <f>'Energías alternativas'!A30</f>
        <v>Si su opción fue otro indique cual</v>
      </c>
      <c r="D129" s="48">
        <f>'Energías alternativas'!B30</f>
        <v>0</v>
      </c>
    </row>
    <row r="130" spans="3:4" ht="33" x14ac:dyDescent="0.3">
      <c r="C130" s="44" t="str">
        <f>'Energías alternativas'!A31</f>
        <v>2.     ¿Cuánta energía está generando al mes el sistema instalado de acuerdo con la medida del inversor?</v>
      </c>
      <c r="D130" s="47" t="str">
        <f>'Energías alternativas'!B31</f>
        <v>b.     200 – 500 kW/h</v>
      </c>
    </row>
    <row r="131" spans="3:4" x14ac:dyDescent="0.3">
      <c r="C131" s="44" t="str">
        <f>'Energías alternativas'!A32</f>
        <v xml:space="preserve">3.     ¿Qué tanta energía consume del sistema? </v>
      </c>
      <c r="D131" s="47">
        <f>'Energías alternativas'!B32</f>
        <v>0</v>
      </c>
    </row>
    <row r="132" spans="3:4" ht="33" x14ac:dyDescent="0.3">
      <c r="C132" s="44" t="str">
        <f>'Energías alternativas'!A33</f>
        <v>4.     Califique el nivel de satisfacción con la intervención de 1 a 5 siendo uno el más bajo y cinco el más alto.</v>
      </c>
      <c r="D132" s="47">
        <f>'Energías alternativas'!B33</f>
        <v>2</v>
      </c>
    </row>
    <row r="133" spans="3:4" ht="60" customHeight="1" x14ac:dyDescent="0.3">
      <c r="C133" s="142" t="s">
        <v>313</v>
      </c>
      <c r="D133" s="143"/>
    </row>
    <row r="134" spans="3:4" ht="18.75" x14ac:dyDescent="0.3">
      <c r="C134" s="126" t="s">
        <v>314</v>
      </c>
      <c r="D134" s="127"/>
    </row>
    <row r="135" spans="3:4" ht="17.25" x14ac:dyDescent="0.35">
      <c r="C135" s="128" t="s">
        <v>315</v>
      </c>
      <c r="D135" s="129"/>
    </row>
    <row r="136" spans="3:4" ht="18.75" x14ac:dyDescent="0.3">
      <c r="C136" s="124" t="s">
        <v>293</v>
      </c>
      <c r="D136" s="125"/>
    </row>
    <row r="137" spans="3:4" ht="33" x14ac:dyDescent="0.3">
      <c r="C137" s="44" t="str">
        <f>Sociocultural!A7</f>
        <v>1.     ¿Siente que sus necesidades fueron tenidas en cuenta para realizar los mejoramientos?</v>
      </c>
      <c r="D137" s="47" t="str">
        <f>Sociocultural!B7</f>
        <v xml:space="preserve">Si </v>
      </c>
    </row>
    <row r="138" spans="3:4" x14ac:dyDescent="0.3">
      <c r="C138" s="44" t="str">
        <f>Sociocultural!A8</f>
        <v>2.     ¿Lo involucraron en el proceso de obra de su vivienda?</v>
      </c>
      <c r="D138" s="47" t="str">
        <f>Sociocultural!B8</f>
        <v xml:space="preserve">Si </v>
      </c>
    </row>
    <row r="139" spans="3:4" ht="18.75" x14ac:dyDescent="0.3">
      <c r="C139" s="124" t="s">
        <v>296</v>
      </c>
      <c r="D139" s="125"/>
    </row>
    <row r="140" spans="3:4" ht="33" x14ac:dyDescent="0.3">
      <c r="C140" s="44" t="str">
        <f>Sociocultural!A10</f>
        <v>1.     ¿Recibió usted el directorio de vecinos con los servicios técnicos que prestan y su contacto?</v>
      </c>
      <c r="D140" s="47" t="str">
        <f>Sociocultural!B10</f>
        <v xml:space="preserve">Si </v>
      </c>
    </row>
    <row r="141" spans="3:4" x14ac:dyDescent="0.3">
      <c r="C141" s="44" t="str">
        <f>Sociocultural!A11</f>
        <v>2.     ¿Considera este directorio útil o lo ha utilizado?</v>
      </c>
      <c r="D141" s="47" t="str">
        <f>Sociocultural!B11</f>
        <v>b.     Si es útil y no lo he utilizado</v>
      </c>
    </row>
    <row r="142" spans="3:4" ht="33" x14ac:dyDescent="0.3">
      <c r="C142" s="44" t="str">
        <f>Sociocultural!A12</f>
        <v>3.     ¿Recibió usted el Manual de uso y mantenimiento de las mejoras realizadas en la vivienda?</v>
      </c>
      <c r="D142" s="47" t="str">
        <f>Sociocultural!B12</f>
        <v xml:space="preserve">Si </v>
      </c>
    </row>
    <row r="143" spans="3:4" ht="33" x14ac:dyDescent="0.3">
      <c r="C143" s="44" t="str">
        <f>Sociocultural!A13</f>
        <v>4.     ¿Recibió usted capacitación sobre el uso y mantenimiento de las mejoras realizadas en la vivienda?</v>
      </c>
      <c r="D143" s="47" t="str">
        <f>Sociocultural!B13</f>
        <v xml:space="preserve">Si </v>
      </c>
    </row>
    <row r="144" spans="3:4" ht="33" x14ac:dyDescent="0.3">
      <c r="C144" s="44" t="str">
        <f>Sociocultural!A14</f>
        <v>5.     ¿Requiere usted alguna aclaración sobre el uso o mantenimiento de las mejoras realizadas en la vivienda?</v>
      </c>
      <c r="D144" s="47" t="str">
        <f>Sociocultural!B14</f>
        <v xml:space="preserve">Si </v>
      </c>
    </row>
    <row r="145" spans="3:4" x14ac:dyDescent="0.3">
      <c r="C145" s="44" t="str">
        <f>Sociocultural!A15</f>
        <v>6.     Si su respuesta anterior fue si, ¿qué información requiere ampliar?</v>
      </c>
      <c r="D145" s="47">
        <f>Sociocultural!B15</f>
        <v>0</v>
      </c>
    </row>
    <row r="146" spans="3:4" ht="66" x14ac:dyDescent="0.3">
      <c r="C146" s="49" t="str">
        <f>Sociocultural!A16</f>
        <v>7. Califique de 1 a 5 siendo uno el más bajo y cinco el más alto ¿Qué tan capaz se siente de hacer correcto uso y mantenimiento de las mejoras realizadas con las actividades desarrolladas por el contratista de estudios, diseños y obra del mejoramiento?</v>
      </c>
      <c r="D146" s="50">
        <f>Sociocultural!B16</f>
        <v>4</v>
      </c>
    </row>
  </sheetData>
  <mergeCells count="34">
    <mergeCell ref="C5:D5"/>
    <mergeCell ref="C24:D24"/>
    <mergeCell ref="C90:D90"/>
    <mergeCell ref="C102:D102"/>
    <mergeCell ref="C133:D133"/>
    <mergeCell ref="C40:D40"/>
    <mergeCell ref="C41:D41"/>
    <mergeCell ref="C47:D47"/>
    <mergeCell ref="C6:D6"/>
    <mergeCell ref="C8:D8"/>
    <mergeCell ref="C16:D16"/>
    <mergeCell ref="C25:D25"/>
    <mergeCell ref="C139:D139"/>
    <mergeCell ref="C91:D91"/>
    <mergeCell ref="C93:D93"/>
    <mergeCell ref="C103:D103"/>
    <mergeCell ref="C112:D112"/>
    <mergeCell ref="C119:D119"/>
    <mergeCell ref="C3:D4"/>
    <mergeCell ref="C127:D127"/>
    <mergeCell ref="C134:D134"/>
    <mergeCell ref="C135:D135"/>
    <mergeCell ref="C136:D136"/>
    <mergeCell ref="C67:D67"/>
    <mergeCell ref="C71:D71"/>
    <mergeCell ref="C73:D73"/>
    <mergeCell ref="C81:D81"/>
    <mergeCell ref="C87:D87"/>
    <mergeCell ref="C50:D50"/>
    <mergeCell ref="C62:D62"/>
    <mergeCell ref="C56:D56"/>
    <mergeCell ref="C64:D64"/>
    <mergeCell ref="C33:D33"/>
    <mergeCell ref="C34:D3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EB7D-674C-4945-931E-E60EE32872FB}">
  <dimension ref="A1:H144"/>
  <sheetViews>
    <sheetView topLeftCell="A3" workbookViewId="0">
      <selection activeCell="C13" sqref="B13:C21"/>
    </sheetView>
  </sheetViews>
  <sheetFormatPr baseColWidth="10" defaultColWidth="9.140625" defaultRowHeight="15" x14ac:dyDescent="0.25"/>
  <cols>
    <col min="1" max="1" width="55" customWidth="1"/>
  </cols>
  <sheetData>
    <row r="1" spans="1:8" ht="39" customHeight="1" x14ac:dyDescent="0.25">
      <c r="A1" s="148" t="s">
        <v>316</v>
      </c>
      <c r="B1" s="149"/>
      <c r="C1" s="149"/>
      <c r="D1" s="149"/>
      <c r="E1" s="149"/>
      <c r="F1" s="149"/>
      <c r="G1" s="149"/>
      <c r="H1" s="150"/>
    </row>
    <row r="2" spans="1:8" ht="39" customHeight="1" x14ac:dyDescent="0.25">
      <c r="A2" s="151"/>
      <c r="B2" s="152"/>
      <c r="C2" s="152"/>
      <c r="D2" s="152"/>
      <c r="E2" s="152"/>
      <c r="F2" s="152"/>
      <c r="G2" s="152"/>
      <c r="H2" s="153"/>
    </row>
    <row r="3" spans="1:8" x14ac:dyDescent="0.25">
      <c r="A3" t="s">
        <v>107</v>
      </c>
      <c r="E3" s="100" t="s">
        <v>317</v>
      </c>
      <c r="F3" s="100"/>
    </row>
    <row r="4" spans="1:8" x14ac:dyDescent="0.25">
      <c r="A4" t="s">
        <v>13</v>
      </c>
      <c r="E4" t="s">
        <v>318</v>
      </c>
    </row>
    <row r="5" spans="1:8" x14ac:dyDescent="0.25">
      <c r="E5" t="s">
        <v>319</v>
      </c>
    </row>
    <row r="6" spans="1:8" ht="15" customHeight="1" x14ac:dyDescent="0.35">
      <c r="A6" s="12" t="s">
        <v>320</v>
      </c>
      <c r="E6" t="s">
        <v>321</v>
      </c>
    </row>
    <row r="7" spans="1:8" ht="15" customHeight="1" x14ac:dyDescent="0.35">
      <c r="A7" s="12" t="s">
        <v>322</v>
      </c>
      <c r="E7" t="s">
        <v>323</v>
      </c>
    </row>
    <row r="8" spans="1:8" ht="15" customHeight="1" x14ac:dyDescent="0.35">
      <c r="A8" s="12" t="s">
        <v>324</v>
      </c>
      <c r="E8" t="s">
        <v>325</v>
      </c>
    </row>
    <row r="9" spans="1:8" ht="15" customHeight="1" x14ac:dyDescent="0.35">
      <c r="A9" s="12" t="s">
        <v>326</v>
      </c>
      <c r="E9" t="s">
        <v>327</v>
      </c>
    </row>
    <row r="10" spans="1:8" ht="15" customHeight="1" x14ac:dyDescent="0.35">
      <c r="A10" s="12" t="s">
        <v>328</v>
      </c>
      <c r="E10" t="s">
        <v>329</v>
      </c>
    </row>
    <row r="11" spans="1:8" ht="15" customHeight="1" x14ac:dyDescent="0.35">
      <c r="A11" s="12" t="s">
        <v>330</v>
      </c>
      <c r="E11" t="s">
        <v>331</v>
      </c>
    </row>
    <row r="12" spans="1:8" ht="15" customHeight="1" x14ac:dyDescent="0.35">
      <c r="A12" s="12" t="s">
        <v>332</v>
      </c>
      <c r="E12" t="s">
        <v>333</v>
      </c>
    </row>
    <row r="13" spans="1:8" ht="15" customHeight="1" x14ac:dyDescent="0.25">
      <c r="E13" t="s">
        <v>334</v>
      </c>
    </row>
    <row r="14" spans="1:8" ht="16.5" x14ac:dyDescent="0.35">
      <c r="A14" s="12" t="s">
        <v>335</v>
      </c>
      <c r="E14" t="s">
        <v>336</v>
      </c>
    </row>
    <row r="15" spans="1:8" ht="16.5" x14ac:dyDescent="0.35">
      <c r="A15" s="12" t="s">
        <v>337</v>
      </c>
    </row>
    <row r="18" spans="1:1" x14ac:dyDescent="0.25">
      <c r="A18">
        <v>1</v>
      </c>
    </row>
    <row r="19" spans="1:1" x14ac:dyDescent="0.25">
      <c r="A19">
        <v>2</v>
      </c>
    </row>
    <row r="20" spans="1:1" x14ac:dyDescent="0.25">
      <c r="A20">
        <v>3</v>
      </c>
    </row>
    <row r="21" spans="1:1" x14ac:dyDescent="0.25">
      <c r="A21">
        <v>4</v>
      </c>
    </row>
    <row r="22" spans="1:1" x14ac:dyDescent="0.25">
      <c r="A22">
        <v>5</v>
      </c>
    </row>
    <row r="25" spans="1:1" ht="16.5" x14ac:dyDescent="0.35">
      <c r="A25" s="12" t="s">
        <v>338</v>
      </c>
    </row>
    <row r="26" spans="1:1" ht="16.5" x14ac:dyDescent="0.35">
      <c r="A26" s="12" t="s">
        <v>339</v>
      </c>
    </row>
    <row r="27" spans="1:1" ht="16.5" x14ac:dyDescent="0.35">
      <c r="A27" s="12" t="s">
        <v>340</v>
      </c>
    </row>
    <row r="29" spans="1:1" ht="16.5" x14ac:dyDescent="0.35">
      <c r="A29" s="12" t="s">
        <v>335</v>
      </c>
    </row>
    <row r="30" spans="1:1" ht="16.5" x14ac:dyDescent="0.35">
      <c r="A30" s="12" t="s">
        <v>337</v>
      </c>
    </row>
    <row r="31" spans="1:1" ht="16.5" x14ac:dyDescent="0.35">
      <c r="A31" s="12" t="s">
        <v>341</v>
      </c>
    </row>
    <row r="33" spans="1:1" ht="16.5" x14ac:dyDescent="0.35">
      <c r="A33" s="12" t="s">
        <v>342</v>
      </c>
    </row>
    <row r="34" spans="1:1" ht="16.5" x14ac:dyDescent="0.35">
      <c r="A34" s="12" t="s">
        <v>343</v>
      </c>
    </row>
    <row r="35" spans="1:1" ht="16.5" x14ac:dyDescent="0.35">
      <c r="A35" s="12" t="s">
        <v>344</v>
      </c>
    </row>
    <row r="37" spans="1:1" ht="16.5" x14ac:dyDescent="0.35">
      <c r="A37" s="16" t="s">
        <v>166</v>
      </c>
    </row>
    <row r="38" spans="1:1" ht="16.5" x14ac:dyDescent="0.35">
      <c r="A38" s="16" t="s">
        <v>168</v>
      </c>
    </row>
    <row r="40" spans="1:1" ht="16.5" x14ac:dyDescent="0.35">
      <c r="A40" s="16" t="s">
        <v>342</v>
      </c>
    </row>
    <row r="41" spans="1:1" ht="16.5" x14ac:dyDescent="0.35">
      <c r="A41" s="16" t="s">
        <v>343</v>
      </c>
    </row>
    <row r="42" spans="1:1" ht="16.5" x14ac:dyDescent="0.35">
      <c r="A42" s="16" t="s">
        <v>345</v>
      </c>
    </row>
    <row r="45" spans="1:1" ht="16.5" x14ac:dyDescent="0.35">
      <c r="A45" s="16" t="s">
        <v>173</v>
      </c>
    </row>
    <row r="46" spans="1:1" ht="16.5" x14ac:dyDescent="0.35">
      <c r="A46" s="16" t="s">
        <v>346</v>
      </c>
    </row>
    <row r="47" spans="1:1" ht="16.5" x14ac:dyDescent="0.35">
      <c r="A47" s="16" t="s">
        <v>347</v>
      </c>
    </row>
    <row r="48" spans="1:1" ht="16.5" x14ac:dyDescent="0.35">
      <c r="A48" s="16" t="s">
        <v>348</v>
      </c>
    </row>
    <row r="49" spans="1:1" ht="16.5" x14ac:dyDescent="0.35">
      <c r="A49" s="16" t="s">
        <v>349</v>
      </c>
    </row>
    <row r="51" spans="1:1" ht="16.5" x14ac:dyDescent="0.35">
      <c r="A51" s="16" t="s">
        <v>350</v>
      </c>
    </row>
    <row r="52" spans="1:1" ht="16.5" x14ac:dyDescent="0.35">
      <c r="A52" s="16" t="s">
        <v>351</v>
      </c>
    </row>
    <row r="53" spans="1:1" ht="16.5" x14ac:dyDescent="0.35">
      <c r="A53" s="16" t="s">
        <v>352</v>
      </c>
    </row>
    <row r="54" spans="1:1" ht="16.5" x14ac:dyDescent="0.35">
      <c r="A54" s="16" t="s">
        <v>353</v>
      </c>
    </row>
    <row r="55" spans="1:1" ht="16.5" x14ac:dyDescent="0.35">
      <c r="A55" s="16" t="s">
        <v>354</v>
      </c>
    </row>
    <row r="57" spans="1:1" ht="16.5" x14ac:dyDescent="0.35">
      <c r="A57" s="16" t="s">
        <v>355</v>
      </c>
    </row>
    <row r="58" spans="1:1" ht="16.5" x14ac:dyDescent="0.35">
      <c r="A58" s="16" t="s">
        <v>356</v>
      </c>
    </row>
    <row r="59" spans="1:1" ht="16.5" x14ac:dyDescent="0.35">
      <c r="A59" s="16" t="s">
        <v>357</v>
      </c>
    </row>
    <row r="61" spans="1:1" ht="16.5" x14ac:dyDescent="0.35">
      <c r="A61" s="16" t="s">
        <v>358</v>
      </c>
    </row>
    <row r="62" spans="1:1" ht="16.5" x14ac:dyDescent="0.35">
      <c r="A62" s="16" t="s">
        <v>359</v>
      </c>
    </row>
    <row r="63" spans="1:1" ht="16.5" x14ac:dyDescent="0.35">
      <c r="A63" s="16" t="s">
        <v>360</v>
      </c>
    </row>
    <row r="65" spans="1:1" ht="16.5" x14ac:dyDescent="0.35">
      <c r="A65" s="16" t="s">
        <v>361</v>
      </c>
    </row>
    <row r="66" spans="1:1" ht="16.5" x14ac:dyDescent="0.35">
      <c r="A66" s="16" t="s">
        <v>362</v>
      </c>
    </row>
    <row r="67" spans="1:1" ht="16.5" x14ac:dyDescent="0.35">
      <c r="A67" s="16" t="s">
        <v>363</v>
      </c>
    </row>
    <row r="68" spans="1:1" ht="16.5" x14ac:dyDescent="0.35">
      <c r="A68" s="16" t="s">
        <v>364</v>
      </c>
    </row>
    <row r="69" spans="1:1" ht="16.5" x14ac:dyDescent="0.35">
      <c r="A69" s="16" t="s">
        <v>365</v>
      </c>
    </row>
    <row r="70" spans="1:1" ht="16.5" x14ac:dyDescent="0.35">
      <c r="A70" s="16" t="s">
        <v>366</v>
      </c>
    </row>
    <row r="72" spans="1:1" ht="16.5" x14ac:dyDescent="0.35">
      <c r="A72" s="21" t="s">
        <v>367</v>
      </c>
    </row>
    <row r="73" spans="1:1" ht="16.5" x14ac:dyDescent="0.35">
      <c r="A73" s="21" t="s">
        <v>368</v>
      </c>
    </row>
    <row r="74" spans="1:1" ht="16.5" x14ac:dyDescent="0.35">
      <c r="A74" s="21" t="s">
        <v>369</v>
      </c>
    </row>
    <row r="76" spans="1:1" ht="16.5" x14ac:dyDescent="0.35">
      <c r="A76" s="16" t="s">
        <v>342</v>
      </c>
    </row>
    <row r="77" spans="1:1" ht="16.5" x14ac:dyDescent="0.35">
      <c r="A77" s="16" t="s">
        <v>343</v>
      </c>
    </row>
    <row r="78" spans="1:1" ht="16.5" x14ac:dyDescent="0.35">
      <c r="A78" s="16" t="s">
        <v>370</v>
      </c>
    </row>
    <row r="80" spans="1:1" ht="16.5" x14ac:dyDescent="0.35">
      <c r="A80" s="16" t="s">
        <v>371</v>
      </c>
    </row>
    <row r="81" spans="1:1" ht="16.5" x14ac:dyDescent="0.35">
      <c r="A81" s="16" t="s">
        <v>372</v>
      </c>
    </row>
    <row r="82" spans="1:1" ht="16.5" x14ac:dyDescent="0.35">
      <c r="A82" s="16" t="s">
        <v>373</v>
      </c>
    </row>
    <row r="83" spans="1:1" ht="16.5" x14ac:dyDescent="0.35">
      <c r="A83" s="16" t="s">
        <v>374</v>
      </c>
    </row>
    <row r="84" spans="1:1" ht="16.5" x14ac:dyDescent="0.35">
      <c r="A84" s="16" t="s">
        <v>375</v>
      </c>
    </row>
    <row r="86" spans="1:1" ht="16.5" x14ac:dyDescent="0.35">
      <c r="A86" s="16" t="s">
        <v>376</v>
      </c>
    </row>
    <row r="87" spans="1:1" ht="16.5" x14ac:dyDescent="0.35">
      <c r="A87" s="16" t="s">
        <v>377</v>
      </c>
    </row>
    <row r="88" spans="1:1" ht="16.5" x14ac:dyDescent="0.35">
      <c r="A88" s="16" t="s">
        <v>378</v>
      </c>
    </row>
    <row r="89" spans="1:1" ht="16.5" x14ac:dyDescent="0.35">
      <c r="A89" s="16" t="s">
        <v>379</v>
      </c>
    </row>
    <row r="90" spans="1:1" ht="16.5" x14ac:dyDescent="0.35">
      <c r="A90" s="16" t="s">
        <v>380</v>
      </c>
    </row>
    <row r="91" spans="1:1" ht="16.5" x14ac:dyDescent="0.35">
      <c r="A91" s="16" t="s">
        <v>381</v>
      </c>
    </row>
    <row r="93" spans="1:1" ht="16.5" x14ac:dyDescent="0.35">
      <c r="A93" s="16" t="s">
        <v>382</v>
      </c>
    </row>
    <row r="94" spans="1:1" ht="16.5" x14ac:dyDescent="0.35">
      <c r="A94" s="16" t="s">
        <v>383</v>
      </c>
    </row>
    <row r="95" spans="1:1" ht="16.5" x14ac:dyDescent="0.35">
      <c r="A95" s="16" t="s">
        <v>384</v>
      </c>
    </row>
    <row r="96" spans="1:1" ht="16.5" x14ac:dyDescent="0.35">
      <c r="A96" s="16" t="s">
        <v>385</v>
      </c>
    </row>
    <row r="98" spans="1:1" ht="16.5" x14ac:dyDescent="0.35">
      <c r="A98" s="16" t="s">
        <v>386</v>
      </c>
    </row>
    <row r="99" spans="1:1" ht="16.5" x14ac:dyDescent="0.35">
      <c r="A99" s="16" t="s">
        <v>387</v>
      </c>
    </row>
    <row r="100" spans="1:1" ht="16.5" x14ac:dyDescent="0.35">
      <c r="A100" s="16" t="s">
        <v>388</v>
      </c>
    </row>
    <row r="101" spans="1:1" ht="16.5" x14ac:dyDescent="0.35">
      <c r="A101" s="16" t="s">
        <v>389</v>
      </c>
    </row>
    <row r="102" spans="1:1" ht="16.5" x14ac:dyDescent="0.35">
      <c r="A102" s="16" t="s">
        <v>390</v>
      </c>
    </row>
    <row r="104" spans="1:1" ht="16.5" x14ac:dyDescent="0.35">
      <c r="A104" s="16" t="s">
        <v>391</v>
      </c>
    </row>
    <row r="105" spans="1:1" ht="16.5" x14ac:dyDescent="0.35">
      <c r="A105" s="16" t="s">
        <v>392</v>
      </c>
    </row>
    <row r="106" spans="1:1" ht="16.5" x14ac:dyDescent="0.35">
      <c r="A106" s="16" t="s">
        <v>393</v>
      </c>
    </row>
    <row r="107" spans="1:1" ht="16.5" x14ac:dyDescent="0.35">
      <c r="A107" s="16" t="s">
        <v>394</v>
      </c>
    </row>
    <row r="109" spans="1:1" ht="16.5" x14ac:dyDescent="0.35">
      <c r="A109" s="16" t="s">
        <v>395</v>
      </c>
    </row>
    <row r="110" spans="1:1" ht="16.5" x14ac:dyDescent="0.35">
      <c r="A110" s="16" t="s">
        <v>396</v>
      </c>
    </row>
    <row r="111" spans="1:1" ht="16.5" x14ac:dyDescent="0.35">
      <c r="A111" s="16" t="s">
        <v>397</v>
      </c>
    </row>
    <row r="112" spans="1:1" ht="16.5" x14ac:dyDescent="0.35">
      <c r="A112" s="16" t="s">
        <v>398</v>
      </c>
    </row>
    <row r="114" spans="1:1" ht="16.5" x14ac:dyDescent="0.35">
      <c r="A114" s="16" t="s">
        <v>399</v>
      </c>
    </row>
    <row r="115" spans="1:1" ht="16.5" x14ac:dyDescent="0.35">
      <c r="A115" s="16" t="s">
        <v>400</v>
      </c>
    </row>
    <row r="116" spans="1:1" ht="16.5" x14ac:dyDescent="0.35">
      <c r="A116" s="16" t="s">
        <v>401</v>
      </c>
    </row>
    <row r="117" spans="1:1" ht="16.5" x14ac:dyDescent="0.35">
      <c r="A117" s="16" t="s">
        <v>402</v>
      </c>
    </row>
    <row r="118" spans="1:1" ht="16.5" x14ac:dyDescent="0.35">
      <c r="A118" s="16" t="s">
        <v>403</v>
      </c>
    </row>
    <row r="120" spans="1:1" ht="16.5" x14ac:dyDescent="0.35">
      <c r="A120" s="16" t="s">
        <v>376</v>
      </c>
    </row>
    <row r="121" spans="1:1" ht="16.5" x14ac:dyDescent="0.35">
      <c r="A121" s="16" t="s">
        <v>377</v>
      </c>
    </row>
    <row r="122" spans="1:1" ht="16.5" x14ac:dyDescent="0.35">
      <c r="A122" s="16" t="s">
        <v>378</v>
      </c>
    </row>
    <row r="123" spans="1:1" ht="16.5" x14ac:dyDescent="0.35">
      <c r="A123" s="16" t="s">
        <v>379</v>
      </c>
    </row>
    <row r="124" spans="1:1" ht="16.5" x14ac:dyDescent="0.35">
      <c r="A124" s="16" t="s">
        <v>380</v>
      </c>
    </row>
    <row r="125" spans="1:1" ht="16.5" x14ac:dyDescent="0.35">
      <c r="A125" s="16" t="s">
        <v>381</v>
      </c>
    </row>
    <row r="127" spans="1:1" ht="16.5" x14ac:dyDescent="0.35">
      <c r="A127" s="16" t="s">
        <v>404</v>
      </c>
    </row>
    <row r="128" spans="1:1" ht="16.5" x14ac:dyDescent="0.35">
      <c r="A128" s="16" t="s">
        <v>405</v>
      </c>
    </row>
    <row r="129" spans="1:1" ht="16.5" x14ac:dyDescent="0.35">
      <c r="A129" s="16" t="s">
        <v>406</v>
      </c>
    </row>
    <row r="130" spans="1:1" ht="16.5" x14ac:dyDescent="0.35">
      <c r="A130" s="16" t="s">
        <v>407</v>
      </c>
    </row>
    <row r="133" spans="1:1" ht="16.5" x14ac:dyDescent="0.35">
      <c r="A133" s="16" t="s">
        <v>408</v>
      </c>
    </row>
    <row r="134" spans="1:1" ht="16.5" x14ac:dyDescent="0.35">
      <c r="A134" s="16" t="s">
        <v>409</v>
      </c>
    </row>
    <row r="135" spans="1:1" ht="16.5" x14ac:dyDescent="0.35">
      <c r="A135" s="16" t="s">
        <v>410</v>
      </c>
    </row>
    <row r="137" spans="1:1" ht="16.5" x14ac:dyDescent="0.35">
      <c r="A137" s="16" t="s">
        <v>361</v>
      </c>
    </row>
    <row r="138" spans="1:1" ht="16.5" x14ac:dyDescent="0.35">
      <c r="A138" s="16" t="s">
        <v>411</v>
      </c>
    </row>
    <row r="139" spans="1:1" ht="16.5" x14ac:dyDescent="0.35">
      <c r="A139" s="16" t="s">
        <v>412</v>
      </c>
    </row>
    <row r="142" spans="1:1" ht="16.5" x14ac:dyDescent="0.35">
      <c r="A142" s="16" t="s">
        <v>413</v>
      </c>
    </row>
    <row r="143" spans="1:1" ht="16.5" x14ac:dyDescent="0.35">
      <c r="A143" s="16" t="s">
        <v>414</v>
      </c>
    </row>
    <row r="144" spans="1:1" ht="16.5" x14ac:dyDescent="0.35">
      <c r="A144" s="16" t="s">
        <v>415</v>
      </c>
    </row>
  </sheetData>
  <sheetProtection algorithmName="SHA-512" hashValue="vEhqIGnd6/5BCKHpvSjYXJu50vofLXQR+PQ20UDFJoA0UsuRRAXMmQPKyLQQX1XohofW/e9xtJVrsYbgPRev1A==" saltValue="uOyEiXcHggoNFycNbaz8kQ==" spinCount="100000" sheet="1" objects="1" scenarios="1"/>
  <mergeCells count="2">
    <mergeCell ref="E3:F3"/>
    <mergeCell ref="A1:H2"/>
  </mergeCells>
  <hyperlinks>
    <hyperlink ref="A57" location="_msocom_1" display="a.     Lento (Más de 30 minutos)[XN1] " xr:uid="{2FBB4059-0CDE-4E97-8003-6D8FFD5333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F21C-16CE-4C00-8B63-2110DEB7252B}">
  <dimension ref="A1:G22"/>
  <sheetViews>
    <sheetView workbookViewId="0">
      <selection sqref="A1:A3"/>
    </sheetView>
  </sheetViews>
  <sheetFormatPr baseColWidth="10" defaultColWidth="9.140625" defaultRowHeight="15" x14ac:dyDescent="0.25"/>
  <sheetData>
    <row r="1" spans="1:7" ht="27.75" customHeight="1" x14ac:dyDescent="0.25">
      <c r="A1" s="74" t="s">
        <v>52</v>
      </c>
      <c r="B1" s="66" t="s">
        <v>53</v>
      </c>
      <c r="C1" s="67"/>
      <c r="D1" s="66" t="s">
        <v>54</v>
      </c>
      <c r="E1" s="67"/>
      <c r="F1" s="70" t="s">
        <v>55</v>
      </c>
      <c r="G1" s="71"/>
    </row>
    <row r="2" spans="1:7" ht="27.75" customHeight="1" x14ac:dyDescent="0.25">
      <c r="A2" s="75"/>
      <c r="B2" s="68"/>
      <c r="C2" s="69"/>
      <c r="D2" s="68"/>
      <c r="E2" s="69"/>
      <c r="F2" s="72"/>
      <c r="G2" s="73"/>
    </row>
    <row r="3" spans="1:7" x14ac:dyDescent="0.25">
      <c r="A3" s="76"/>
      <c r="B3" s="54" t="s">
        <v>56</v>
      </c>
      <c r="C3" s="54" t="s">
        <v>57</v>
      </c>
      <c r="D3" s="54" t="s">
        <v>56</v>
      </c>
      <c r="E3" s="54" t="s">
        <v>57</v>
      </c>
      <c r="F3" s="54" t="s">
        <v>58</v>
      </c>
      <c r="G3" s="55" t="s">
        <v>59</v>
      </c>
    </row>
    <row r="4" spans="1:7" x14ac:dyDescent="0.25">
      <c r="A4" s="56" t="s">
        <v>60</v>
      </c>
      <c r="B4" s="53" t="s">
        <v>61</v>
      </c>
      <c r="C4" s="53" t="s">
        <v>62</v>
      </c>
      <c r="D4" s="53" t="s">
        <v>63</v>
      </c>
      <c r="E4" s="53" t="s">
        <v>61</v>
      </c>
      <c r="F4" s="53" t="s">
        <v>62</v>
      </c>
      <c r="G4" s="57" t="s">
        <v>61</v>
      </c>
    </row>
    <row r="5" spans="1:7" x14ac:dyDescent="0.25">
      <c r="A5" s="56" t="s">
        <v>64</v>
      </c>
      <c r="B5" s="53" t="s">
        <v>63</v>
      </c>
      <c r="C5" s="53" t="s">
        <v>61</v>
      </c>
      <c r="D5" s="53" t="s">
        <v>61</v>
      </c>
      <c r="E5" s="53" t="s">
        <v>63</v>
      </c>
      <c r="F5" s="53" t="s">
        <v>61</v>
      </c>
      <c r="G5" s="57" t="s">
        <v>63</v>
      </c>
    </row>
    <row r="6" spans="1:7" x14ac:dyDescent="0.25">
      <c r="A6" s="56" t="s">
        <v>65</v>
      </c>
      <c r="B6" s="53" t="s">
        <v>63</v>
      </c>
      <c r="C6" s="53" t="s">
        <v>61</v>
      </c>
      <c r="D6" s="53" t="s">
        <v>61</v>
      </c>
      <c r="E6" s="53" t="s">
        <v>63</v>
      </c>
      <c r="F6" s="53" t="s">
        <v>61</v>
      </c>
      <c r="G6" s="57" t="s">
        <v>63</v>
      </c>
    </row>
    <row r="7" spans="1:7" x14ac:dyDescent="0.25">
      <c r="A7" s="56" t="s">
        <v>66</v>
      </c>
      <c r="B7" s="53" t="s">
        <v>63</v>
      </c>
      <c r="C7" s="53" t="s">
        <v>61</v>
      </c>
      <c r="D7" s="53" t="s">
        <v>61</v>
      </c>
      <c r="E7" s="53" t="s">
        <v>63</v>
      </c>
      <c r="F7" s="53" t="s">
        <v>61</v>
      </c>
      <c r="G7" s="57" t="s">
        <v>63</v>
      </c>
    </row>
    <row r="8" spans="1:7" x14ac:dyDescent="0.25">
      <c r="A8" s="56" t="s">
        <v>67</v>
      </c>
      <c r="B8" s="53" t="s">
        <v>63</v>
      </c>
      <c r="C8" s="53" t="s">
        <v>61</v>
      </c>
      <c r="D8" s="53" t="s">
        <v>61</v>
      </c>
      <c r="E8" s="53" t="s">
        <v>68</v>
      </c>
      <c r="F8" s="53" t="s">
        <v>61</v>
      </c>
      <c r="G8" s="57" t="s">
        <v>63</v>
      </c>
    </row>
    <row r="9" spans="1:7" x14ac:dyDescent="0.25">
      <c r="A9" s="56" t="s">
        <v>69</v>
      </c>
      <c r="B9" s="53" t="s">
        <v>61</v>
      </c>
      <c r="C9" s="53" t="s">
        <v>62</v>
      </c>
      <c r="D9" s="53" t="s">
        <v>63</v>
      </c>
      <c r="E9" s="53" t="s">
        <v>61</v>
      </c>
      <c r="F9" s="53" t="s">
        <v>63</v>
      </c>
      <c r="G9" s="57" t="s">
        <v>61</v>
      </c>
    </row>
    <row r="10" spans="1:7" x14ac:dyDescent="0.25">
      <c r="A10" s="56" t="s">
        <v>70</v>
      </c>
      <c r="B10" s="53" t="s">
        <v>63</v>
      </c>
      <c r="C10" s="53" t="s">
        <v>61</v>
      </c>
      <c r="D10" s="53" t="s">
        <v>63</v>
      </c>
      <c r="E10" s="53" t="s">
        <v>61</v>
      </c>
      <c r="F10" s="53" t="s">
        <v>63</v>
      </c>
      <c r="G10" s="57" t="s">
        <v>61</v>
      </c>
    </row>
    <row r="11" spans="1:7" x14ac:dyDescent="0.25">
      <c r="A11" s="56" t="s">
        <v>71</v>
      </c>
      <c r="B11" s="53" t="s">
        <v>63</v>
      </c>
      <c r="C11" s="53" t="s">
        <v>61</v>
      </c>
      <c r="D11" s="53" t="s">
        <v>63</v>
      </c>
      <c r="E11" s="53" t="s">
        <v>61</v>
      </c>
      <c r="F11" s="53" t="s">
        <v>61</v>
      </c>
      <c r="G11" s="57" t="s">
        <v>63</v>
      </c>
    </row>
    <row r="12" spans="1:7" x14ac:dyDescent="0.25">
      <c r="A12" s="56" t="s">
        <v>72</v>
      </c>
      <c r="B12" s="53" t="s">
        <v>63</v>
      </c>
      <c r="C12" s="53" t="s">
        <v>61</v>
      </c>
      <c r="D12" s="53" t="s">
        <v>63</v>
      </c>
      <c r="E12" s="53" t="s">
        <v>61</v>
      </c>
      <c r="F12" s="53" t="s">
        <v>63</v>
      </c>
      <c r="G12" s="57" t="s">
        <v>61</v>
      </c>
    </row>
    <row r="13" spans="1:7" x14ac:dyDescent="0.25">
      <c r="A13" s="56" t="s">
        <v>73</v>
      </c>
      <c r="B13" s="53" t="s">
        <v>63</v>
      </c>
      <c r="C13" s="53" t="s">
        <v>61</v>
      </c>
      <c r="D13" s="53" t="s">
        <v>63</v>
      </c>
      <c r="E13" s="53" t="s">
        <v>61</v>
      </c>
      <c r="F13" s="53" t="s">
        <v>63</v>
      </c>
      <c r="G13" s="57" t="s">
        <v>61</v>
      </c>
    </row>
    <row r="14" spans="1:7" x14ac:dyDescent="0.25">
      <c r="A14" s="56" t="s">
        <v>74</v>
      </c>
      <c r="B14" s="53" t="s">
        <v>61</v>
      </c>
      <c r="C14" s="53" t="s">
        <v>63</v>
      </c>
      <c r="D14" s="53" t="s">
        <v>61</v>
      </c>
      <c r="E14" s="53" t="s">
        <v>63</v>
      </c>
      <c r="F14" s="53" t="s">
        <v>61</v>
      </c>
      <c r="G14" s="57" t="s">
        <v>63</v>
      </c>
    </row>
    <row r="15" spans="1:7" x14ac:dyDescent="0.25">
      <c r="A15" s="56" t="s">
        <v>75</v>
      </c>
      <c r="B15" s="53" t="s">
        <v>63</v>
      </c>
      <c r="C15" s="53" t="s">
        <v>61</v>
      </c>
      <c r="D15" s="53" t="s">
        <v>61</v>
      </c>
      <c r="E15" s="53" t="s">
        <v>63</v>
      </c>
      <c r="F15" s="53" t="s">
        <v>61</v>
      </c>
      <c r="G15" s="57" t="s">
        <v>63</v>
      </c>
    </row>
    <row r="16" spans="1:7" x14ac:dyDescent="0.25">
      <c r="A16" s="56" t="s">
        <v>76</v>
      </c>
      <c r="B16" s="53" t="s">
        <v>63</v>
      </c>
      <c r="C16" s="53" t="s">
        <v>61</v>
      </c>
      <c r="D16" s="53" t="s">
        <v>61</v>
      </c>
      <c r="E16" s="53" t="s">
        <v>63</v>
      </c>
      <c r="F16" s="53" t="s">
        <v>63</v>
      </c>
      <c r="G16" s="57" t="s">
        <v>61</v>
      </c>
    </row>
    <row r="17" spans="1:7" x14ac:dyDescent="0.25">
      <c r="A17" s="56" t="s">
        <v>77</v>
      </c>
      <c r="B17" s="53" t="s">
        <v>63</v>
      </c>
      <c r="C17" s="53" t="s">
        <v>61</v>
      </c>
      <c r="D17" s="53" t="s">
        <v>61</v>
      </c>
      <c r="E17" s="53" t="s">
        <v>63</v>
      </c>
      <c r="F17" s="53" t="s">
        <v>61</v>
      </c>
      <c r="G17" s="57" t="s">
        <v>63</v>
      </c>
    </row>
    <row r="18" spans="1:7" x14ac:dyDescent="0.25">
      <c r="A18" s="56" t="s">
        <v>78</v>
      </c>
      <c r="B18" s="53" t="s">
        <v>63</v>
      </c>
      <c r="C18" s="53" t="s">
        <v>61</v>
      </c>
      <c r="D18" s="53" t="s">
        <v>61</v>
      </c>
      <c r="E18" s="53" t="s">
        <v>63</v>
      </c>
      <c r="F18" s="53" t="s">
        <v>61</v>
      </c>
      <c r="G18" s="57" t="s">
        <v>63</v>
      </c>
    </row>
    <row r="19" spans="1:7" x14ac:dyDescent="0.25">
      <c r="A19" s="56" t="s">
        <v>79</v>
      </c>
      <c r="B19" s="53" t="s">
        <v>63</v>
      </c>
      <c r="C19" s="53" t="s">
        <v>61</v>
      </c>
      <c r="D19" s="53" t="s">
        <v>61</v>
      </c>
      <c r="E19" s="53" t="s">
        <v>68</v>
      </c>
      <c r="F19" s="53" t="s">
        <v>63</v>
      </c>
      <c r="G19" s="57" t="s">
        <v>61</v>
      </c>
    </row>
    <row r="20" spans="1:7" x14ac:dyDescent="0.25">
      <c r="A20" s="56" t="s">
        <v>80</v>
      </c>
      <c r="B20" s="53" t="s">
        <v>61</v>
      </c>
      <c r="C20" s="53" t="s">
        <v>62</v>
      </c>
      <c r="D20" s="53" t="s">
        <v>61</v>
      </c>
      <c r="E20" s="53" t="s">
        <v>61</v>
      </c>
      <c r="F20" s="53" t="s">
        <v>61</v>
      </c>
      <c r="G20" s="57" t="s">
        <v>61</v>
      </c>
    </row>
    <row r="21" spans="1:7" x14ac:dyDescent="0.25">
      <c r="A21" s="56" t="s">
        <v>81</v>
      </c>
      <c r="B21" s="53" t="s">
        <v>63</v>
      </c>
      <c r="C21" s="53" t="s">
        <v>61</v>
      </c>
      <c r="D21" s="53" t="s">
        <v>68</v>
      </c>
      <c r="E21" s="53" t="s">
        <v>61</v>
      </c>
      <c r="F21" s="53" t="s">
        <v>63</v>
      </c>
      <c r="G21" s="57" t="s">
        <v>61</v>
      </c>
    </row>
    <row r="22" spans="1:7" x14ac:dyDescent="0.25">
      <c r="A22" s="58" t="s">
        <v>82</v>
      </c>
      <c r="B22" s="59" t="s">
        <v>63</v>
      </c>
      <c r="C22" s="59" t="s">
        <v>61</v>
      </c>
      <c r="D22" s="59" t="s">
        <v>61</v>
      </c>
      <c r="E22" s="59" t="s">
        <v>63</v>
      </c>
      <c r="F22" s="59" t="s">
        <v>61</v>
      </c>
      <c r="G22" s="60" t="s">
        <v>63</v>
      </c>
    </row>
  </sheetData>
  <mergeCells count="4">
    <mergeCell ref="B1:C2"/>
    <mergeCell ref="F1:G2"/>
    <mergeCell ref="D1:E2"/>
    <mergeCell ref="A1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5C39-5B58-4E20-8FB7-CFC03C31B0A8}">
  <dimension ref="A1:B22"/>
  <sheetViews>
    <sheetView tabSelected="1" workbookViewId="0">
      <selection activeCell="C17" sqref="C17"/>
    </sheetView>
  </sheetViews>
  <sheetFormatPr baseColWidth="10" defaultColWidth="9.140625" defaultRowHeight="15" x14ac:dyDescent="0.25"/>
  <cols>
    <col min="1" max="2" width="36.5703125" customWidth="1"/>
  </cols>
  <sheetData>
    <row r="1" spans="1:2" ht="20.25" customHeight="1" x14ac:dyDescent="0.25">
      <c r="A1" s="83" t="s">
        <v>83</v>
      </c>
      <c r="B1" s="84"/>
    </row>
    <row r="2" spans="1:2" ht="20.25" customHeight="1" x14ac:dyDescent="0.25">
      <c r="A2" s="85"/>
      <c r="B2" s="86"/>
    </row>
    <row r="3" spans="1:2" ht="20.25" customHeight="1" x14ac:dyDescent="0.25">
      <c r="A3" s="87"/>
      <c r="B3" s="88"/>
    </row>
    <row r="4" spans="1:2" ht="20.25" customHeight="1" x14ac:dyDescent="0.35">
      <c r="A4" s="77" t="s">
        <v>3</v>
      </c>
      <c r="B4" s="78"/>
    </row>
    <row r="5" spans="1:2" ht="15" customHeight="1" x14ac:dyDescent="0.35">
      <c r="A5" s="77" t="s">
        <v>84</v>
      </c>
      <c r="B5" s="78"/>
    </row>
    <row r="6" spans="1:2" ht="15" customHeight="1" x14ac:dyDescent="0.35">
      <c r="A6" s="77" t="s">
        <v>85</v>
      </c>
      <c r="B6" s="78"/>
    </row>
    <row r="7" spans="1:2" ht="16.5" x14ac:dyDescent="0.35">
      <c r="A7" s="77" t="s">
        <v>86</v>
      </c>
      <c r="B7" s="78"/>
    </row>
    <row r="8" spans="1:2" ht="16.5" customHeight="1" x14ac:dyDescent="0.35">
      <c r="A8" s="81" t="s">
        <v>4</v>
      </c>
      <c r="B8" s="82"/>
    </row>
    <row r="9" spans="1:2" ht="16.5" customHeight="1" x14ac:dyDescent="0.35">
      <c r="A9" s="81" t="s">
        <v>87</v>
      </c>
      <c r="B9" s="82"/>
    </row>
    <row r="10" spans="1:2" ht="16.5" x14ac:dyDescent="0.35">
      <c r="A10" s="77" t="s">
        <v>88</v>
      </c>
      <c r="B10" s="78"/>
    </row>
    <row r="11" spans="1:2" ht="16.5" x14ac:dyDescent="0.35">
      <c r="A11" s="77" t="s">
        <v>89</v>
      </c>
      <c r="B11" s="78"/>
    </row>
    <row r="12" spans="1:2" ht="16.5" customHeight="1" x14ac:dyDescent="0.35">
      <c r="A12" s="77" t="s">
        <v>90</v>
      </c>
      <c r="B12" s="78"/>
    </row>
    <row r="13" spans="1:2" ht="16.5" x14ac:dyDescent="0.35">
      <c r="A13" s="77" t="s">
        <v>91</v>
      </c>
      <c r="B13" s="78"/>
    </row>
    <row r="14" spans="1:2" ht="16.5" x14ac:dyDescent="0.35">
      <c r="A14" s="77" t="s">
        <v>92</v>
      </c>
      <c r="B14" s="78"/>
    </row>
    <row r="15" spans="1:2" ht="16.5" customHeight="1" x14ac:dyDescent="0.35">
      <c r="A15" s="77" t="s">
        <v>93</v>
      </c>
      <c r="B15" s="78"/>
    </row>
    <row r="16" spans="1:2" ht="16.5" customHeight="1" x14ac:dyDescent="0.35">
      <c r="A16" s="77" t="s">
        <v>94</v>
      </c>
      <c r="B16" s="78"/>
    </row>
    <row r="17" spans="1:2" ht="16.5" x14ac:dyDescent="0.35">
      <c r="A17" s="77" t="s">
        <v>95</v>
      </c>
      <c r="B17" s="78"/>
    </row>
    <row r="18" spans="1:2" ht="16.5" x14ac:dyDescent="0.35">
      <c r="A18" s="79" t="s">
        <v>96</v>
      </c>
      <c r="B18" s="80"/>
    </row>
    <row r="19" spans="1:2" ht="16.5" x14ac:dyDescent="0.35">
      <c r="A19" s="11"/>
    </row>
    <row r="20" spans="1:2" ht="16.5" x14ac:dyDescent="0.35">
      <c r="A20" s="11"/>
    </row>
    <row r="21" spans="1:2" ht="16.5" x14ac:dyDescent="0.35">
      <c r="A21" s="11"/>
    </row>
    <row r="22" spans="1:2" ht="16.5" x14ac:dyDescent="0.35">
      <c r="A22" s="11"/>
    </row>
  </sheetData>
  <mergeCells count="16">
    <mergeCell ref="A10:B10"/>
    <mergeCell ref="A8:B8"/>
    <mergeCell ref="A9:B9"/>
    <mergeCell ref="A1:B3"/>
    <mergeCell ref="A4:B4"/>
    <mergeCell ref="A5:B5"/>
    <mergeCell ref="A6:B6"/>
    <mergeCell ref="A7:B7"/>
    <mergeCell ref="A17:B17"/>
    <mergeCell ref="A18:B18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02F8-BA58-4CE7-8D01-DDBDEE710423}">
  <sheetPr>
    <tabColor rgb="FF00B0F0"/>
  </sheetPr>
  <dimension ref="A1:B21"/>
  <sheetViews>
    <sheetView showGridLines="0" workbookViewId="0">
      <selection activeCell="A13" sqref="A13:B13"/>
    </sheetView>
  </sheetViews>
  <sheetFormatPr baseColWidth="10" defaultColWidth="9.140625" defaultRowHeight="15" x14ac:dyDescent="0.25"/>
  <cols>
    <col min="1" max="1" width="36.5703125" style="15" customWidth="1"/>
    <col min="2" max="2" width="36.7109375" style="15" customWidth="1"/>
    <col min="3" max="3" width="69.85546875" style="10" customWidth="1"/>
    <col min="4" max="16384" width="9.140625" style="10"/>
  </cols>
  <sheetData>
    <row r="1" spans="1:2" ht="24.75" customHeight="1" x14ac:dyDescent="0.25">
      <c r="A1" s="93" t="s">
        <v>97</v>
      </c>
      <c r="B1" s="94"/>
    </row>
    <row r="2" spans="1:2" ht="24.75" customHeight="1" x14ac:dyDescent="0.25">
      <c r="A2" s="95"/>
      <c r="B2" s="96"/>
    </row>
    <row r="3" spans="1:2" ht="24.75" customHeight="1" x14ac:dyDescent="0.25">
      <c r="A3" s="95"/>
      <c r="B3" s="96"/>
    </row>
    <row r="4" spans="1:2" ht="18.75" x14ac:dyDescent="0.3">
      <c r="A4" s="89" t="s">
        <v>98</v>
      </c>
      <c r="B4" s="90"/>
    </row>
    <row r="5" spans="1:2" x14ac:dyDescent="0.25">
      <c r="A5" s="91" t="s">
        <v>99</v>
      </c>
      <c r="B5" s="92"/>
    </row>
    <row r="6" spans="1:2" ht="18.75" customHeight="1" x14ac:dyDescent="0.3">
      <c r="A6" s="89" t="s">
        <v>100</v>
      </c>
      <c r="B6" s="90"/>
    </row>
    <row r="7" spans="1:2" ht="16.5" x14ac:dyDescent="0.35">
      <c r="A7" s="22" t="s">
        <v>101</v>
      </c>
      <c r="B7" s="23"/>
    </row>
    <row r="8" spans="1:2" ht="16.5" x14ac:dyDescent="0.35">
      <c r="A8" s="22" t="s">
        <v>102</v>
      </c>
      <c r="B8" s="23"/>
    </row>
    <row r="9" spans="1:2" ht="16.5" x14ac:dyDescent="0.35">
      <c r="A9" s="22" t="s">
        <v>103</v>
      </c>
      <c r="B9" s="31"/>
    </row>
    <row r="10" spans="1:2" ht="24.75" customHeight="1" x14ac:dyDescent="0.35">
      <c r="A10" s="22" t="s">
        <v>104</v>
      </c>
      <c r="B10" s="23" t="s">
        <v>105</v>
      </c>
    </row>
    <row r="11" spans="1:2" ht="39" customHeight="1" x14ac:dyDescent="0.35">
      <c r="A11" s="22" t="s">
        <v>106</v>
      </c>
      <c r="B11" s="23" t="s">
        <v>107</v>
      </c>
    </row>
    <row r="12" spans="1:2" ht="36.75" customHeight="1" x14ac:dyDescent="0.35">
      <c r="A12" s="22" t="s">
        <v>108</v>
      </c>
      <c r="B12" s="23" t="s">
        <v>107</v>
      </c>
    </row>
    <row r="13" spans="1:2" ht="45.75" customHeight="1" x14ac:dyDescent="0.35">
      <c r="A13" s="28" t="s">
        <v>109</v>
      </c>
      <c r="B13" s="29">
        <v>4</v>
      </c>
    </row>
    <row r="14" spans="1:2" ht="18.75" customHeight="1" x14ac:dyDescent="0.3">
      <c r="A14" s="89" t="s">
        <v>110</v>
      </c>
      <c r="B14" s="90"/>
    </row>
    <row r="15" spans="1:2" ht="16.5" x14ac:dyDescent="0.35">
      <c r="A15" s="22" t="s">
        <v>111</v>
      </c>
      <c r="B15" s="23" t="s">
        <v>107</v>
      </c>
    </row>
    <row r="16" spans="1:2" ht="16.5" x14ac:dyDescent="0.35">
      <c r="A16" s="22" t="s">
        <v>112</v>
      </c>
      <c r="B16" s="23" t="s">
        <v>113</v>
      </c>
    </row>
    <row r="17" spans="1:2" ht="16.5" x14ac:dyDescent="0.35">
      <c r="A17" s="22" t="s">
        <v>103</v>
      </c>
      <c r="B17" s="32"/>
    </row>
    <row r="18" spans="1:2" ht="24" customHeight="1" x14ac:dyDescent="0.35">
      <c r="A18" s="22" t="s">
        <v>114</v>
      </c>
      <c r="B18" s="23" t="s">
        <v>115</v>
      </c>
    </row>
    <row r="19" spans="1:2" ht="61.5" customHeight="1" x14ac:dyDescent="0.35">
      <c r="A19" s="22" t="s">
        <v>116</v>
      </c>
      <c r="B19" s="23" t="s">
        <v>117</v>
      </c>
    </row>
    <row r="20" spans="1:2" ht="16.5" x14ac:dyDescent="0.35">
      <c r="A20" s="22" t="s">
        <v>118</v>
      </c>
      <c r="B20" s="32"/>
    </row>
    <row r="21" spans="1:2" ht="48" customHeight="1" x14ac:dyDescent="0.35">
      <c r="A21" s="28" t="s">
        <v>119</v>
      </c>
      <c r="B21" s="29">
        <v>1</v>
      </c>
    </row>
  </sheetData>
  <mergeCells count="5">
    <mergeCell ref="A14:B14"/>
    <mergeCell ref="A4:B4"/>
    <mergeCell ref="A5:B5"/>
    <mergeCell ref="A1:B3"/>
    <mergeCell ref="A6:B6"/>
  </mergeCells>
  <dataValidations count="1">
    <dataValidation type="list" allowBlank="1" showInputMessage="1" showErrorMessage="1" sqref="C7" xr:uid="{00ED321D-0FC5-4499-B232-4E5E3DA537CD}">
      <formula1>$C$7:$C$7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D8E31F7-6E46-4DC2-AD1B-4BD37CB0B1CA}">
          <x14:formula1>
            <xm:f>'opciones de respuesta'!$A$3:$A$4</xm:f>
          </x14:formula1>
          <xm:sqref>B7 B11:B12 B15</xm:sqref>
        </x14:dataValidation>
        <x14:dataValidation type="list" allowBlank="1" showInputMessage="1" showErrorMessage="1" xr:uid="{BD1B1542-105A-4439-9B5A-2B5FE8207C21}">
          <x14:formula1>
            <xm:f>'opciones de respuesta'!$A$6:$A$12</xm:f>
          </x14:formula1>
          <xm:sqref>B8:B9</xm:sqref>
        </x14:dataValidation>
        <x14:dataValidation type="list" allowBlank="1" showInputMessage="1" showErrorMessage="1" xr:uid="{2DAD7AB4-5D4F-49DA-AE38-99A7508EA915}">
          <x14:formula1>
            <xm:f>'opciones de respuesta'!$A$14:$A$15</xm:f>
          </x14:formula1>
          <xm:sqref>B10</xm:sqref>
        </x14:dataValidation>
        <x14:dataValidation type="list" allowBlank="1" showInputMessage="1" showErrorMessage="1" xr:uid="{E60B95A4-7A2B-47B0-8775-017215D12157}">
          <x14:formula1>
            <xm:f>'opciones de respuesta'!$A$18:$A$22</xm:f>
          </x14:formula1>
          <xm:sqref>B13 B21</xm:sqref>
        </x14:dataValidation>
        <x14:dataValidation type="list" allowBlank="1" showInputMessage="1" showErrorMessage="1" xr:uid="{17073022-D5B5-4936-88D7-F74073EEAC17}">
          <x14:formula1>
            <xm:f>'opciones de respuesta'!$A$25:$A$27</xm:f>
          </x14:formula1>
          <xm:sqref>B16</xm:sqref>
        </x14:dataValidation>
        <x14:dataValidation type="list" allowBlank="1" showInputMessage="1" showErrorMessage="1" xr:uid="{87BCE2C7-64DE-469F-B867-7AE204BCF49F}">
          <x14:formula1>
            <xm:f>'opciones de respuesta'!$A$29:$A$31</xm:f>
          </x14:formula1>
          <xm:sqref>B18</xm:sqref>
        </x14:dataValidation>
        <x14:dataValidation type="list" allowBlank="1" showInputMessage="1" showErrorMessage="1" xr:uid="{7BFC84AB-8928-4C08-A7F2-00406F2D19CB}">
          <x14:formula1>
            <xm:f>'opciones de respuesta'!$A$33:$A$35</xm:f>
          </x14:formula1>
          <xm:sqref>B19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91D3-E7B0-43DF-A084-D1592E7FB3E7}">
  <sheetPr>
    <tabColor rgb="FF00B0F0"/>
  </sheetPr>
  <dimension ref="B2:L31"/>
  <sheetViews>
    <sheetView showGridLines="0" zoomScale="60" zoomScaleNormal="60" workbookViewId="0">
      <selection activeCell="L21" sqref="L21"/>
    </sheetView>
  </sheetViews>
  <sheetFormatPr baseColWidth="10" defaultColWidth="11.42578125" defaultRowHeight="15" x14ac:dyDescent="0.25"/>
  <cols>
    <col min="2" max="3" width="12.42578125" customWidth="1"/>
    <col min="4" max="4" width="11.42578125" style="1"/>
    <col min="5" max="5" width="2.85546875" customWidth="1"/>
    <col min="8" max="8" width="11.42578125" style="1"/>
    <col min="9" max="9" width="3.85546875" style="1" customWidth="1"/>
    <col min="11" max="11" width="15" customWidth="1"/>
    <col min="12" max="12" width="11.42578125" style="1"/>
  </cols>
  <sheetData>
    <row r="2" spans="2:12" x14ac:dyDescent="0.25">
      <c r="B2" s="97" t="s">
        <v>120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x14ac:dyDescent="0.25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12" x14ac:dyDescent="0.25">
      <c r="B4" s="5" t="s">
        <v>121</v>
      </c>
    </row>
    <row r="5" spans="2:12" x14ac:dyDescent="0.25">
      <c r="B5" s="99" t="s">
        <v>122</v>
      </c>
      <c r="C5" s="99"/>
      <c r="D5" s="99"/>
      <c r="F5" s="99" t="s">
        <v>123</v>
      </c>
      <c r="G5" s="99"/>
      <c r="H5" s="99"/>
      <c r="J5" s="99" t="s">
        <v>124</v>
      </c>
      <c r="K5" s="99"/>
      <c r="L5" s="99"/>
    </row>
    <row r="6" spans="2:12" x14ac:dyDescent="0.25">
      <c r="B6" s="100" t="s">
        <v>125</v>
      </c>
      <c r="C6" s="100"/>
      <c r="D6" s="6">
        <v>3</v>
      </c>
      <c r="F6" s="101" t="s">
        <v>126</v>
      </c>
      <c r="G6" s="101"/>
      <c r="H6" s="1">
        <v>5</v>
      </c>
      <c r="J6" s="100" t="s">
        <v>127</v>
      </c>
      <c r="K6" s="100"/>
      <c r="L6" s="1">
        <v>8</v>
      </c>
    </row>
    <row r="7" spans="2:12" x14ac:dyDescent="0.25">
      <c r="B7" s="100" t="s">
        <v>128</v>
      </c>
      <c r="C7" s="100"/>
      <c r="D7" s="6">
        <v>3</v>
      </c>
      <c r="F7" s="101" t="s">
        <v>129</v>
      </c>
      <c r="G7" s="101"/>
      <c r="H7" s="1">
        <f>+D7</f>
        <v>3</v>
      </c>
      <c r="J7" s="100" t="s">
        <v>130</v>
      </c>
      <c r="K7" s="100"/>
      <c r="L7" s="1">
        <v>1</v>
      </c>
    </row>
    <row r="8" spans="2:12" x14ac:dyDescent="0.25">
      <c r="F8" s="101" t="s">
        <v>131</v>
      </c>
      <c r="G8" s="101"/>
      <c r="H8" s="1">
        <v>5</v>
      </c>
      <c r="J8" s="100" t="s">
        <v>132</v>
      </c>
      <c r="K8" s="100"/>
      <c r="L8" s="1">
        <v>1</v>
      </c>
    </row>
    <row r="9" spans="2:12" x14ac:dyDescent="0.25">
      <c r="F9" s="101" t="s">
        <v>133</v>
      </c>
      <c r="G9" s="101"/>
      <c r="H9" s="1">
        <v>4</v>
      </c>
    </row>
    <row r="10" spans="2:12" x14ac:dyDescent="0.25">
      <c r="F10" s="9"/>
      <c r="G10" s="9"/>
    </row>
    <row r="11" spans="2:12" x14ac:dyDescent="0.25">
      <c r="B11" s="99" t="s">
        <v>134</v>
      </c>
      <c r="C11" s="99"/>
      <c r="D11" s="99"/>
      <c r="F11" s="99" t="s">
        <v>135</v>
      </c>
      <c r="G11" s="99"/>
      <c r="H11" s="99"/>
    </row>
    <row r="12" spans="2:12" x14ac:dyDescent="0.25">
      <c r="B12" s="101" t="s">
        <v>136</v>
      </c>
      <c r="C12" s="101"/>
      <c r="D12" s="1">
        <v>4.8</v>
      </c>
      <c r="F12" s="101" t="s">
        <v>136</v>
      </c>
      <c r="G12" s="101"/>
      <c r="H12" s="1">
        <v>6</v>
      </c>
    </row>
    <row r="13" spans="2:12" x14ac:dyDescent="0.25">
      <c r="B13" s="101" t="s">
        <v>137</v>
      </c>
      <c r="C13" s="101"/>
      <c r="D13" s="1">
        <v>6</v>
      </c>
      <c r="F13" s="101" t="s">
        <v>137</v>
      </c>
      <c r="G13" s="101"/>
      <c r="H13" s="1">
        <v>9.5</v>
      </c>
    </row>
    <row r="14" spans="2:12" x14ac:dyDescent="0.25">
      <c r="B14" s="101" t="s">
        <v>138</v>
      </c>
      <c r="C14" s="101"/>
      <c r="D14" s="1">
        <v>5</v>
      </c>
      <c r="F14" s="101" t="s">
        <v>138</v>
      </c>
      <c r="G14" s="101"/>
      <c r="H14" s="1">
        <v>8.3000000000000007</v>
      </c>
    </row>
    <row r="15" spans="2:12" x14ac:dyDescent="0.25">
      <c r="B15" s="101" t="s">
        <v>139</v>
      </c>
      <c r="C15" s="101"/>
      <c r="D15" s="1">
        <v>5</v>
      </c>
      <c r="F15" s="101" t="s">
        <v>139</v>
      </c>
      <c r="G15" s="101"/>
      <c r="H15" s="1">
        <v>8.3000000000000007</v>
      </c>
    </row>
    <row r="18" spans="2:12" x14ac:dyDescent="0.25">
      <c r="B18" s="99" t="s">
        <v>140</v>
      </c>
      <c r="C18" s="99"/>
      <c r="D18" s="99"/>
      <c r="E18" s="2"/>
      <c r="F18" s="99" t="s">
        <v>141</v>
      </c>
      <c r="G18" s="99"/>
      <c r="H18" s="99"/>
      <c r="I18" s="2"/>
    </row>
    <row r="19" spans="2:12" x14ac:dyDescent="0.25">
      <c r="B19" s="1" t="s">
        <v>142</v>
      </c>
      <c r="C19" s="1" t="s">
        <v>143</v>
      </c>
      <c r="D19" s="1" t="s">
        <v>144</v>
      </c>
      <c r="F19" s="1" t="s">
        <v>142</v>
      </c>
      <c r="G19" s="1" t="s">
        <v>143</v>
      </c>
      <c r="H19" s="1" t="s">
        <v>144</v>
      </c>
    </row>
    <row r="20" spans="2:12" x14ac:dyDescent="0.25">
      <c r="B20" s="1" t="s">
        <v>145</v>
      </c>
      <c r="C20" s="1">
        <f>+H12</f>
        <v>6</v>
      </c>
      <c r="D20" s="1">
        <f>+C20*D6*H6</f>
        <v>90</v>
      </c>
      <c r="F20" s="1" t="s">
        <v>145</v>
      </c>
      <c r="G20" s="1">
        <f>+D12</f>
        <v>4.8</v>
      </c>
      <c r="H20" s="1">
        <f>+G20*H6*D6</f>
        <v>72</v>
      </c>
    </row>
    <row r="21" spans="2:12" x14ac:dyDescent="0.25">
      <c r="B21" s="1" t="s">
        <v>129</v>
      </c>
      <c r="C21" s="1">
        <f>+H13</f>
        <v>9.5</v>
      </c>
      <c r="D21" s="1">
        <f>+C21*L6*D6*D7</f>
        <v>684</v>
      </c>
      <c r="F21" s="1" t="s">
        <v>129</v>
      </c>
      <c r="G21" s="1">
        <f>+D13</f>
        <v>6</v>
      </c>
      <c r="H21" s="1">
        <f>G21*L6*D6*H7</f>
        <v>432</v>
      </c>
    </row>
    <row r="22" spans="2:12" x14ac:dyDescent="0.25">
      <c r="B22" s="1" t="s">
        <v>146</v>
      </c>
      <c r="C22" s="1">
        <f>+H14</f>
        <v>8.3000000000000007</v>
      </c>
      <c r="D22" s="1">
        <f>+C22*L8*H8*D6</f>
        <v>124.5</v>
      </c>
      <c r="F22" s="1" t="s">
        <v>146</v>
      </c>
      <c r="G22" s="1">
        <f>+D14</f>
        <v>5</v>
      </c>
      <c r="H22" s="1">
        <f>+G22*L8*H8*D6</f>
        <v>75</v>
      </c>
    </row>
    <row r="23" spans="2:12" x14ac:dyDescent="0.25">
      <c r="B23" s="1" t="s">
        <v>147</v>
      </c>
      <c r="C23" s="1">
        <f>+H15</f>
        <v>8.3000000000000007</v>
      </c>
      <c r="D23" s="1">
        <f>+C23*L8*H9*D6</f>
        <v>99.600000000000009</v>
      </c>
      <c r="F23" s="1" t="s">
        <v>147</v>
      </c>
      <c r="G23" s="1">
        <f>+D15</f>
        <v>5</v>
      </c>
      <c r="H23" s="1">
        <f>+G23*L7*H9*D6</f>
        <v>60</v>
      </c>
      <c r="J23" s="2"/>
      <c r="K23" s="2"/>
      <c r="L23" s="2"/>
    </row>
    <row r="24" spans="2:12" x14ac:dyDescent="0.25">
      <c r="C24" s="3" t="s">
        <v>148</v>
      </c>
      <c r="D24" s="1">
        <f>SUM(D20:D23)</f>
        <v>998.1</v>
      </c>
      <c r="G24" s="3" t="s">
        <v>148</v>
      </c>
      <c r="H24" s="1">
        <f>SUM(H20:H23)</f>
        <v>639</v>
      </c>
    </row>
    <row r="26" spans="2:12" ht="15.75" thickBot="1" x14ac:dyDescent="0.3">
      <c r="B26" s="1"/>
      <c r="C26" s="1"/>
    </row>
    <row r="27" spans="2:12" ht="15.75" thickBot="1" x14ac:dyDescent="0.3">
      <c r="B27" s="102" t="s">
        <v>149</v>
      </c>
      <c r="C27" s="103"/>
      <c r="D27" s="4">
        <f>+(D24-H24)/D24</f>
        <v>0.35978358881875566</v>
      </c>
    </row>
    <row r="28" spans="2:12" x14ac:dyDescent="0.25">
      <c r="B28" s="1"/>
      <c r="C28" s="1"/>
    </row>
    <row r="29" spans="2:12" x14ac:dyDescent="0.25">
      <c r="B29" t="s">
        <v>150</v>
      </c>
      <c r="C29" s="5"/>
      <c r="D29" s="5"/>
      <c r="E29" s="5"/>
      <c r="F29" s="5"/>
      <c r="G29" s="5"/>
      <c r="H29" s="5"/>
      <c r="I29" s="5"/>
    </row>
    <row r="30" spans="2:12" x14ac:dyDescent="0.25">
      <c r="B30" s="1"/>
      <c r="C30" s="1"/>
    </row>
    <row r="31" spans="2:12" x14ac:dyDescent="0.25">
      <c r="C31" s="3"/>
    </row>
  </sheetData>
  <sheetProtection sheet="1" objects="1" scenarios="1"/>
  <protectedRanges>
    <protectedRange sqref="D6:D7" name="Rango1"/>
  </protectedRanges>
  <mergeCells count="26">
    <mergeCell ref="B27:C27"/>
    <mergeCell ref="J6:K6"/>
    <mergeCell ref="J7:K7"/>
    <mergeCell ref="J8:K8"/>
    <mergeCell ref="J5:L5"/>
    <mergeCell ref="F6:G6"/>
    <mergeCell ref="F7:G7"/>
    <mergeCell ref="F8:G8"/>
    <mergeCell ref="F9:G9"/>
    <mergeCell ref="F18:H18"/>
    <mergeCell ref="B2:L3"/>
    <mergeCell ref="B5:D5"/>
    <mergeCell ref="B6:C6"/>
    <mergeCell ref="B7:C7"/>
    <mergeCell ref="B18:D18"/>
    <mergeCell ref="F12:G12"/>
    <mergeCell ref="F13:G13"/>
    <mergeCell ref="F14:G14"/>
    <mergeCell ref="F15:G15"/>
    <mergeCell ref="F11:H11"/>
    <mergeCell ref="B11:D11"/>
    <mergeCell ref="B12:C12"/>
    <mergeCell ref="B13:C13"/>
    <mergeCell ref="B14:C14"/>
    <mergeCell ref="B15:C15"/>
    <mergeCell ref="F5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396B-CAEC-4523-928C-7522093876D8}">
  <sheetPr>
    <tabColor rgb="FFFFC000"/>
  </sheetPr>
  <dimension ref="A1:B68"/>
  <sheetViews>
    <sheetView workbookViewId="0">
      <selection activeCell="A9" sqref="A9"/>
    </sheetView>
  </sheetViews>
  <sheetFormatPr baseColWidth="10" defaultColWidth="9.140625" defaultRowHeight="15" x14ac:dyDescent="0.25"/>
  <cols>
    <col min="1" max="2" width="36.5703125" style="9" customWidth="1"/>
  </cols>
  <sheetData>
    <row r="1" spans="1:2" ht="30" customHeight="1" x14ac:dyDescent="0.25">
      <c r="A1" s="93" t="s">
        <v>151</v>
      </c>
      <c r="B1" s="94"/>
    </row>
    <row r="2" spans="1:2" ht="30" customHeight="1" x14ac:dyDescent="0.25">
      <c r="A2" s="95"/>
      <c r="B2" s="96"/>
    </row>
    <row r="3" spans="1:2" ht="30" customHeight="1" x14ac:dyDescent="0.25">
      <c r="A3" s="95"/>
      <c r="B3" s="96"/>
    </row>
    <row r="4" spans="1:2" ht="18.75" x14ac:dyDescent="0.3">
      <c r="A4" s="104" t="s">
        <v>152</v>
      </c>
      <c r="B4" s="105"/>
    </row>
    <row r="5" spans="1:2" ht="16.5" x14ac:dyDescent="0.35">
      <c r="A5" s="22" t="s">
        <v>153</v>
      </c>
      <c r="B5" s="30" t="s">
        <v>107</v>
      </c>
    </row>
    <row r="6" spans="1:2" ht="30" x14ac:dyDescent="0.35">
      <c r="A6" s="12" t="s">
        <v>154</v>
      </c>
      <c r="B6" s="25" t="s">
        <v>155</v>
      </c>
    </row>
    <row r="7" spans="1:2" ht="30" x14ac:dyDescent="0.35">
      <c r="A7" s="12" t="s">
        <v>156</v>
      </c>
      <c r="B7" s="25" t="s">
        <v>157</v>
      </c>
    </row>
    <row r="8" spans="1:2" ht="45" x14ac:dyDescent="0.35">
      <c r="A8" s="12" t="s">
        <v>158</v>
      </c>
      <c r="B8" s="25" t="s">
        <v>159</v>
      </c>
    </row>
    <row r="9" spans="1:2" ht="16.5" x14ac:dyDescent="0.35">
      <c r="A9" s="22" t="s">
        <v>160</v>
      </c>
      <c r="B9" s="33"/>
    </row>
    <row r="10" spans="1:2" s="10" customFormat="1" ht="43.5" customHeight="1" x14ac:dyDescent="0.35">
      <c r="A10" s="12" t="s">
        <v>161</v>
      </c>
      <c r="B10" s="24" t="s">
        <v>107</v>
      </c>
    </row>
    <row r="11" spans="1:2" s="10" customFormat="1" ht="34.5" customHeight="1" x14ac:dyDescent="0.35">
      <c r="A11" s="40" t="s">
        <v>162</v>
      </c>
      <c r="B11" s="24">
        <v>4</v>
      </c>
    </row>
    <row r="12" spans="1:2" ht="18.75" x14ac:dyDescent="0.3">
      <c r="A12" s="104" t="s">
        <v>163</v>
      </c>
      <c r="B12" s="105"/>
    </row>
    <row r="13" spans="1:2" ht="15" customHeight="1" x14ac:dyDescent="0.35">
      <c r="A13" s="110" t="s">
        <v>164</v>
      </c>
      <c r="B13" s="111"/>
    </row>
    <row r="14" spans="1:2" ht="37.5" customHeight="1" x14ac:dyDescent="0.35">
      <c r="A14" s="22" t="s">
        <v>165</v>
      </c>
      <c r="B14" s="23" t="s">
        <v>166</v>
      </c>
    </row>
    <row r="15" spans="1:2" ht="36" customHeight="1" x14ac:dyDescent="0.35">
      <c r="A15" s="22" t="s">
        <v>167</v>
      </c>
      <c r="B15" s="23" t="s">
        <v>168</v>
      </c>
    </row>
    <row r="16" spans="1:2" ht="30" x14ac:dyDescent="0.35">
      <c r="A16" s="22" t="s">
        <v>169</v>
      </c>
      <c r="B16" s="30" t="s">
        <v>13</v>
      </c>
    </row>
    <row r="17" spans="1:2" ht="37.5" customHeight="1" x14ac:dyDescent="0.35">
      <c r="A17" s="34" t="s">
        <v>170</v>
      </c>
      <c r="B17" s="23" t="s">
        <v>171</v>
      </c>
    </row>
    <row r="18" spans="1:2" ht="45.75" customHeight="1" x14ac:dyDescent="0.35">
      <c r="A18" s="34" t="s">
        <v>172</v>
      </c>
      <c r="B18" s="23" t="s">
        <v>173</v>
      </c>
    </row>
    <row r="19" spans="1:2" ht="16.5" x14ac:dyDescent="0.35">
      <c r="A19" s="110" t="s">
        <v>174</v>
      </c>
      <c r="B19" s="111"/>
    </row>
    <row r="20" spans="1:2" ht="16.5" x14ac:dyDescent="0.35">
      <c r="A20" s="106" t="s">
        <v>175</v>
      </c>
      <c r="B20" s="107"/>
    </row>
    <row r="21" spans="1:2" ht="45" x14ac:dyDescent="0.35">
      <c r="A21" s="22" t="s">
        <v>165</v>
      </c>
      <c r="B21" s="23" t="s">
        <v>166</v>
      </c>
    </row>
    <row r="22" spans="1:2" ht="45" x14ac:dyDescent="0.35">
      <c r="A22" s="22" t="s">
        <v>167</v>
      </c>
      <c r="B22" s="23" t="s">
        <v>166</v>
      </c>
    </row>
    <row r="23" spans="1:2" ht="30" x14ac:dyDescent="0.35">
      <c r="A23" s="22" t="s">
        <v>169</v>
      </c>
      <c r="B23" s="30"/>
    </row>
    <row r="24" spans="1:2" ht="45" x14ac:dyDescent="0.35">
      <c r="A24" s="34" t="s">
        <v>170</v>
      </c>
      <c r="B24" s="23" t="s">
        <v>168</v>
      </c>
    </row>
    <row r="25" spans="1:2" ht="60" x14ac:dyDescent="0.35">
      <c r="A25" s="34" t="s">
        <v>172</v>
      </c>
      <c r="B25" s="23" t="s">
        <v>166</v>
      </c>
    </row>
    <row r="26" spans="1:2" ht="16.5" x14ac:dyDescent="0.35">
      <c r="A26" s="106" t="s">
        <v>176</v>
      </c>
      <c r="B26" s="107"/>
    </row>
    <row r="27" spans="1:2" ht="30" x14ac:dyDescent="0.35">
      <c r="A27" s="34" t="s">
        <v>177</v>
      </c>
      <c r="B27" s="23" t="s">
        <v>107</v>
      </c>
    </row>
    <row r="28" spans="1:2" ht="45" x14ac:dyDescent="0.35">
      <c r="A28" s="39" t="s">
        <v>178</v>
      </c>
      <c r="B28" s="17" t="s">
        <v>159</v>
      </c>
    </row>
    <row r="29" spans="1:2" ht="16.5" x14ac:dyDescent="0.35">
      <c r="A29" s="106" t="s">
        <v>179</v>
      </c>
      <c r="B29" s="107"/>
    </row>
    <row r="30" spans="1:2" ht="30" x14ac:dyDescent="0.35">
      <c r="A30" s="22" t="s">
        <v>180</v>
      </c>
      <c r="B30" s="30" t="s">
        <v>107</v>
      </c>
    </row>
    <row r="31" spans="1:2" ht="30" x14ac:dyDescent="0.35">
      <c r="A31" s="22" t="s">
        <v>181</v>
      </c>
      <c r="B31" s="30" t="s">
        <v>182</v>
      </c>
    </row>
    <row r="32" spans="1:2" ht="30" x14ac:dyDescent="0.35">
      <c r="A32" s="22" t="s">
        <v>183</v>
      </c>
      <c r="B32" s="30" t="s">
        <v>107</v>
      </c>
    </row>
    <row r="33" spans="1:2" ht="30" x14ac:dyDescent="0.35">
      <c r="A33" s="22" t="s">
        <v>184</v>
      </c>
      <c r="B33" s="30" t="s">
        <v>185</v>
      </c>
    </row>
    <row r="34" spans="1:2" s="10" customFormat="1" ht="36.75" customHeight="1" x14ac:dyDescent="0.35">
      <c r="A34" s="22" t="s">
        <v>186</v>
      </c>
      <c r="B34" s="23" t="s">
        <v>107</v>
      </c>
    </row>
    <row r="35" spans="1:2" ht="16.5" x14ac:dyDescent="0.35">
      <c r="A35" s="106" t="s">
        <v>187</v>
      </c>
      <c r="B35" s="107"/>
    </row>
    <row r="36" spans="1:2" ht="30" x14ac:dyDescent="0.35">
      <c r="A36" s="22" t="s">
        <v>188</v>
      </c>
      <c r="B36" s="30" t="s">
        <v>107</v>
      </c>
    </row>
    <row r="37" spans="1:2" s="10" customFormat="1" ht="37.5" customHeight="1" x14ac:dyDescent="0.35">
      <c r="A37" s="12" t="s">
        <v>189</v>
      </c>
      <c r="B37" s="24" t="s">
        <v>190</v>
      </c>
    </row>
    <row r="38" spans="1:2" s="10" customFormat="1" ht="37.5" customHeight="1" x14ac:dyDescent="0.35">
      <c r="A38" s="12" t="s">
        <v>191</v>
      </c>
      <c r="B38" s="24" t="s">
        <v>192</v>
      </c>
    </row>
    <row r="39" spans="1:2" ht="16.5" x14ac:dyDescent="0.35">
      <c r="A39" s="106" t="s">
        <v>193</v>
      </c>
      <c r="B39" s="107"/>
    </row>
    <row r="40" spans="1:2" ht="37.5" customHeight="1" x14ac:dyDescent="0.35">
      <c r="A40" s="12" t="s">
        <v>194</v>
      </c>
      <c r="B40" s="24">
        <v>2</v>
      </c>
    </row>
    <row r="41" spans="1:2" ht="18.75" x14ac:dyDescent="0.3">
      <c r="A41" s="104" t="s">
        <v>195</v>
      </c>
      <c r="B41" s="105"/>
    </row>
    <row r="42" spans="1:2" ht="16.5" x14ac:dyDescent="0.35">
      <c r="A42" s="108" t="s">
        <v>196</v>
      </c>
      <c r="B42" s="109"/>
    </row>
    <row r="43" spans="1:2" ht="18.75" x14ac:dyDescent="0.3">
      <c r="A43" s="104" t="s">
        <v>197</v>
      </c>
      <c r="B43" s="105"/>
    </row>
    <row r="44" spans="1:2" s="10" customFormat="1" ht="36.75" customHeight="1" x14ac:dyDescent="0.35">
      <c r="A44" s="22" t="s">
        <v>198</v>
      </c>
      <c r="B44" s="23" t="s">
        <v>107</v>
      </c>
    </row>
    <row r="45" spans="1:2" s="10" customFormat="1" ht="36.75" customHeight="1" x14ac:dyDescent="0.35">
      <c r="A45" s="12" t="s">
        <v>199</v>
      </c>
      <c r="B45" s="24">
        <v>4</v>
      </c>
    </row>
    <row r="46" spans="1:2" ht="16.5" x14ac:dyDescent="0.35">
      <c r="A46" s="110" t="s">
        <v>200</v>
      </c>
      <c r="B46" s="111"/>
    </row>
    <row r="47" spans="1:2" s="10" customFormat="1" ht="37.5" customHeight="1" x14ac:dyDescent="0.35">
      <c r="A47" s="12" t="s">
        <v>201</v>
      </c>
      <c r="B47" s="24" t="s">
        <v>107</v>
      </c>
    </row>
    <row r="48" spans="1:2" ht="30" x14ac:dyDescent="0.35">
      <c r="A48" s="12" t="s">
        <v>202</v>
      </c>
      <c r="B48" s="25" t="s">
        <v>203</v>
      </c>
    </row>
    <row r="49" spans="1:2" ht="30" x14ac:dyDescent="0.35">
      <c r="A49" s="12" t="s">
        <v>204</v>
      </c>
      <c r="B49" s="25" t="s">
        <v>203</v>
      </c>
    </row>
    <row r="50" spans="1:2" ht="16.5" x14ac:dyDescent="0.35">
      <c r="A50" s="110" t="s">
        <v>205</v>
      </c>
      <c r="B50" s="111"/>
    </row>
    <row r="51" spans="1:2" ht="30" x14ac:dyDescent="0.35">
      <c r="A51" s="22" t="s">
        <v>206</v>
      </c>
      <c r="B51" s="30" t="s">
        <v>13</v>
      </c>
    </row>
    <row r="52" spans="1:2" ht="18.75" x14ac:dyDescent="0.3">
      <c r="A52" s="104" t="s">
        <v>207</v>
      </c>
      <c r="B52" s="105"/>
    </row>
    <row r="53" spans="1:2" ht="30" x14ac:dyDescent="0.35">
      <c r="A53" s="22" t="s">
        <v>208</v>
      </c>
      <c r="B53" s="30" t="s">
        <v>107</v>
      </c>
    </row>
    <row r="54" spans="1:2" ht="30" x14ac:dyDescent="0.35">
      <c r="A54" s="12" t="s">
        <v>209</v>
      </c>
      <c r="B54" s="25" t="s">
        <v>210</v>
      </c>
    </row>
    <row r="55" spans="1:2" s="10" customFormat="1" ht="36" customHeight="1" x14ac:dyDescent="0.35">
      <c r="A55" s="12" t="s">
        <v>211</v>
      </c>
      <c r="B55" s="24" t="s">
        <v>159</v>
      </c>
    </row>
    <row r="56" spans="1:2" s="10" customFormat="1" ht="28.5" customHeight="1" x14ac:dyDescent="0.35">
      <c r="A56" s="12" t="s">
        <v>212</v>
      </c>
      <c r="B56" s="24" t="s">
        <v>117</v>
      </c>
    </row>
    <row r="57" spans="1:2" s="10" customFormat="1" ht="47.25" customHeight="1" x14ac:dyDescent="0.35">
      <c r="A57" s="12" t="s">
        <v>213</v>
      </c>
      <c r="B57" s="24" t="s">
        <v>117</v>
      </c>
    </row>
    <row r="58" spans="1:2" s="10" customFormat="1" ht="36" customHeight="1" x14ac:dyDescent="0.35">
      <c r="A58" s="12" t="s">
        <v>214</v>
      </c>
      <c r="B58" s="24" t="s">
        <v>13</v>
      </c>
    </row>
    <row r="59" spans="1:2" s="10" customFormat="1" ht="36" customHeight="1" x14ac:dyDescent="0.35">
      <c r="A59" s="12" t="s">
        <v>215</v>
      </c>
      <c r="B59" s="24">
        <v>4</v>
      </c>
    </row>
    <row r="60" spans="1:2" ht="18.75" x14ac:dyDescent="0.3">
      <c r="A60" s="104" t="s">
        <v>216</v>
      </c>
      <c r="B60" s="105"/>
    </row>
    <row r="61" spans="1:2" s="10" customFormat="1" ht="35.25" customHeight="1" x14ac:dyDescent="0.35">
      <c r="A61" s="22" t="s">
        <v>217</v>
      </c>
      <c r="B61" s="23" t="s">
        <v>107</v>
      </c>
    </row>
    <row r="62" spans="1:2" ht="30" x14ac:dyDescent="0.35">
      <c r="A62" s="12" t="s">
        <v>209</v>
      </c>
      <c r="B62" s="25" t="s">
        <v>218</v>
      </c>
    </row>
    <row r="63" spans="1:2" s="10" customFormat="1" ht="39" customHeight="1" x14ac:dyDescent="0.35">
      <c r="A63" s="12" t="s">
        <v>219</v>
      </c>
      <c r="B63" s="24" t="s">
        <v>107</v>
      </c>
    </row>
    <row r="64" spans="1:2" s="10" customFormat="1" ht="48.75" customHeight="1" x14ac:dyDescent="0.35">
      <c r="A64" s="12" t="s">
        <v>220</v>
      </c>
      <c r="B64" s="24" t="s">
        <v>107</v>
      </c>
    </row>
    <row r="65" spans="1:2" s="10" customFormat="1" ht="38.25" customHeight="1" x14ac:dyDescent="0.35">
      <c r="A65" s="12" t="s">
        <v>221</v>
      </c>
      <c r="B65" s="24">
        <v>3</v>
      </c>
    </row>
    <row r="66" spans="1:2" ht="18.75" x14ac:dyDescent="0.3">
      <c r="A66" s="104" t="s">
        <v>222</v>
      </c>
      <c r="B66" s="105"/>
    </row>
    <row r="67" spans="1:2" ht="45.75" customHeight="1" x14ac:dyDescent="0.35">
      <c r="A67" s="22" t="s">
        <v>223</v>
      </c>
      <c r="B67" s="23" t="s">
        <v>107</v>
      </c>
    </row>
    <row r="68" spans="1:2" ht="25.5" customHeight="1" x14ac:dyDescent="0.35">
      <c r="A68" s="35" t="s">
        <v>209</v>
      </c>
      <c r="B68" s="36" t="s">
        <v>218</v>
      </c>
    </row>
  </sheetData>
  <mergeCells count="18">
    <mergeCell ref="A20:B20"/>
    <mergeCell ref="A12:B12"/>
    <mergeCell ref="A13:B13"/>
    <mergeCell ref="A19:B19"/>
    <mergeCell ref="A1:B3"/>
    <mergeCell ref="A4:B4"/>
    <mergeCell ref="A66:B66"/>
    <mergeCell ref="A26:B26"/>
    <mergeCell ref="A41:B41"/>
    <mergeCell ref="A43:B43"/>
    <mergeCell ref="A52:B52"/>
    <mergeCell ref="A60:B60"/>
    <mergeCell ref="A42:B42"/>
    <mergeCell ref="A46:B46"/>
    <mergeCell ref="A50:B50"/>
    <mergeCell ref="A29:B29"/>
    <mergeCell ref="A35:B35"/>
    <mergeCell ref="A39:B3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C5B87818-E8D4-4810-9B0C-3DF2E76D1894}">
          <x14:formula1>
            <xm:f>'opciones de respuesta'!$A$76:$A$78</xm:f>
          </x14:formula1>
          <xm:sqref>B55:B57</xm:sqref>
        </x14:dataValidation>
        <x14:dataValidation type="list" allowBlank="1" showInputMessage="1" showErrorMessage="1" xr:uid="{931CA235-2A29-4A2E-BF23-4332E6760D3B}">
          <x14:formula1>
            <xm:f>'opciones de respuesta'!$A$37:$A$38</xm:f>
          </x14:formula1>
          <xm:sqref>B14:B15 B21:B22 B24:B25</xm:sqref>
        </x14:dataValidation>
        <x14:dataValidation type="list" allowBlank="1" showInputMessage="1" showErrorMessage="1" xr:uid="{AF9F54F9-4F0C-4D41-85EB-73899D843DAC}">
          <x14:formula1>
            <xm:f>'opciones de respuesta'!$A$3:$A$4</xm:f>
          </x14:formula1>
          <xm:sqref>B16 B23 B27 B30 B32 B34 B36 B44 B47 B51 B53 B58 B61 B63 B64 B67 B5 B10</xm:sqref>
        </x14:dataValidation>
        <x14:dataValidation type="list" allowBlank="1" showInputMessage="1" showErrorMessage="1" xr:uid="{51D850A6-13AB-427A-9C0B-8DB2AAE78B57}">
          <x14:formula1>
            <xm:f>'opciones de respuesta'!$A$40:$A$42</xm:f>
          </x14:formula1>
          <xm:sqref>B17 B28</xm:sqref>
        </x14:dataValidation>
        <x14:dataValidation type="list" allowBlank="1" showInputMessage="1" showErrorMessage="1" xr:uid="{AB9AB542-541F-42DF-986C-83C6414751E8}">
          <x14:formula1>
            <xm:f>'opciones de respuesta'!$A$45:$A$49</xm:f>
          </x14:formula1>
          <xm:sqref>B18</xm:sqref>
        </x14:dataValidation>
        <x14:dataValidation type="list" allowBlank="1" showInputMessage="1" showErrorMessage="1" xr:uid="{A1382793-D0BE-4F31-AFCF-713102D66B2C}">
          <x14:formula1>
            <xm:f>'opciones de respuesta'!$A$51:$A$55</xm:f>
          </x14:formula1>
          <xm:sqref>B31 B33</xm:sqref>
        </x14:dataValidation>
        <x14:dataValidation type="list" allowBlank="1" showInputMessage="1" showErrorMessage="1" xr:uid="{492A93FB-4153-47A1-84CC-A1821EDD957E}">
          <x14:formula1>
            <xm:f>'opciones de respuesta'!$A$57:$A$59</xm:f>
          </x14:formula1>
          <xm:sqref>B37</xm:sqref>
        </x14:dataValidation>
        <x14:dataValidation type="list" allowBlank="1" showInputMessage="1" showErrorMessage="1" xr:uid="{6195E03B-646E-4011-810E-9D19715A5FA2}">
          <x14:formula1>
            <xm:f>'opciones de respuesta'!$A$61:$A$63</xm:f>
          </x14:formula1>
          <xm:sqref>B38</xm:sqref>
        </x14:dataValidation>
        <x14:dataValidation type="list" allowBlank="1" showInputMessage="1" showErrorMessage="1" xr:uid="{A2004BF7-DD07-4950-964A-8BE1DFDF70CA}">
          <x14:formula1>
            <xm:f>'opciones de respuesta'!$A$18:$A$22</xm:f>
          </x14:formula1>
          <xm:sqref>B40 B45 B59 B65 B11</xm:sqref>
        </x14:dataValidation>
        <x14:dataValidation type="list" allowBlank="1" showInputMessage="1" showErrorMessage="1" xr:uid="{A25AE97D-637B-45B8-A816-2922CE59096F}">
          <x14:formula1>
            <xm:f>'opciones de respuesta'!$A$65:$A$70</xm:f>
          </x14:formula1>
          <xm:sqref>B48 B49</xm:sqref>
        </x14:dataValidation>
        <x14:dataValidation type="list" allowBlank="1" showInputMessage="1" showErrorMessage="1" xr:uid="{F7CA0932-0F85-4D22-AA08-4294701B2B72}">
          <x14:formula1>
            <xm:f>'opciones de respuesta'!$A$72:$A$74</xm:f>
          </x14:formula1>
          <xm:sqref>B54 B62 B68</xm:sqref>
        </x14:dataValidation>
        <x14:dataValidation type="list" allowBlank="1" showInputMessage="1" showErrorMessage="1" xr:uid="{9EDE59A3-0D3D-46B7-9A77-1B31F83189FC}">
          <x14:formula1>
            <xm:f>'opciones de respuesta'!$A$137:$A$139</xm:f>
          </x14:formula1>
          <xm:sqref>B6</xm:sqref>
        </x14:dataValidation>
        <x14:dataValidation type="list" allowBlank="1" showInputMessage="1" showErrorMessage="1" xr:uid="{01C2F5B3-E9A6-4C00-845A-E08EA096601A}">
          <x14:formula1>
            <xm:f>'opciones de respuesta'!$A$142:$A$144</xm:f>
          </x14:formula1>
          <xm:sqref>B7</xm:sqref>
        </x14:dataValidation>
        <x14:dataValidation type="list" allowBlank="1" showInputMessage="1" showErrorMessage="1" xr:uid="{CE23EBB3-DE7A-473D-8682-713D26EE1DE4}">
          <x14:formula1>
            <xm:f>'opciones de respuesta'!$A$33:$A$35</xm:f>
          </x14:formula1>
          <xm:sqref>B8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9191-57CE-42C7-84CF-39B3BE490A5C}">
  <sheetPr>
    <tabColor rgb="FFFFC000"/>
  </sheetPr>
  <dimension ref="C1:I26"/>
  <sheetViews>
    <sheetView zoomScale="90" zoomScaleNormal="90" workbookViewId="0">
      <selection sqref="A1:XFD1048576"/>
    </sheetView>
  </sheetViews>
  <sheetFormatPr baseColWidth="10" defaultColWidth="11.42578125" defaultRowHeight="15" x14ac:dyDescent="0.25"/>
  <cols>
    <col min="3" max="3" width="21.7109375" style="1" customWidth="1"/>
    <col min="4" max="4" width="19.85546875" style="1" customWidth="1"/>
    <col min="5" max="5" width="21.7109375" customWidth="1"/>
    <col min="6" max="6" width="2.7109375" customWidth="1"/>
    <col min="7" max="7" width="21.7109375" customWidth="1"/>
    <col min="8" max="8" width="21.28515625" customWidth="1"/>
    <col min="9" max="9" width="18.140625" customWidth="1"/>
    <col min="13" max="13" width="13" customWidth="1"/>
  </cols>
  <sheetData>
    <row r="1" spans="3:9" ht="33.75" customHeight="1" x14ac:dyDescent="0.25">
      <c r="C1" s="115" t="s">
        <v>224</v>
      </c>
      <c r="D1" s="116"/>
      <c r="E1" s="116"/>
      <c r="F1" s="116"/>
      <c r="G1" s="116"/>
      <c r="H1" s="116"/>
      <c r="I1" s="116"/>
    </row>
    <row r="2" spans="3:9" ht="33.75" customHeight="1" x14ac:dyDescent="0.25">
      <c r="C2" s="116"/>
      <c r="D2" s="116"/>
      <c r="E2" s="116"/>
      <c r="F2" s="116"/>
      <c r="G2" s="116"/>
      <c r="H2" s="116"/>
      <c r="I2" s="116"/>
    </row>
    <row r="3" spans="3:9" x14ac:dyDescent="0.25">
      <c r="C3" s="114" t="s">
        <v>121</v>
      </c>
      <c r="D3" s="114"/>
      <c r="E3" s="114"/>
      <c r="F3" s="114"/>
      <c r="G3" s="114"/>
      <c r="H3" s="114"/>
      <c r="I3" s="114"/>
    </row>
    <row r="4" spans="3:9" x14ac:dyDescent="0.25">
      <c r="C4" s="117" t="s">
        <v>225</v>
      </c>
      <c r="D4" s="117"/>
      <c r="E4" s="117"/>
      <c r="F4" s="117"/>
      <c r="G4" s="117"/>
      <c r="H4" s="20"/>
      <c r="I4" s="8">
        <v>4</v>
      </c>
    </row>
    <row r="7" spans="3:9" x14ac:dyDescent="0.25">
      <c r="C7" s="99" t="s">
        <v>226</v>
      </c>
      <c r="D7" s="99"/>
      <c r="E7" s="99"/>
      <c r="G7" s="99" t="s">
        <v>227</v>
      </c>
      <c r="H7" s="99"/>
      <c r="I7" s="99"/>
    </row>
    <row r="8" spans="3:9" x14ac:dyDescent="0.25">
      <c r="D8" s="1" t="s">
        <v>228</v>
      </c>
      <c r="E8" s="1" t="s">
        <v>229</v>
      </c>
      <c r="G8" s="1"/>
      <c r="H8" s="1" t="s">
        <v>228</v>
      </c>
      <c r="I8" s="1" t="s">
        <v>229</v>
      </c>
    </row>
    <row r="9" spans="3:9" x14ac:dyDescent="0.25">
      <c r="C9" s="1" t="s">
        <v>230</v>
      </c>
      <c r="E9" s="1">
        <v>100</v>
      </c>
      <c r="G9" s="1" t="s">
        <v>230</v>
      </c>
      <c r="H9" s="1"/>
      <c r="I9" s="1">
        <v>9</v>
      </c>
    </row>
    <row r="10" spans="3:9" x14ac:dyDescent="0.25">
      <c r="C10" s="1" t="s">
        <v>231</v>
      </c>
      <c r="E10" s="1">
        <v>100</v>
      </c>
      <c r="G10" s="1" t="s">
        <v>231</v>
      </c>
      <c r="H10" s="1"/>
      <c r="I10" s="1">
        <v>9</v>
      </c>
    </row>
    <row r="11" spans="3:9" x14ac:dyDescent="0.25">
      <c r="C11" s="1" t="s">
        <v>232</v>
      </c>
      <c r="E11" s="1">
        <v>100</v>
      </c>
      <c r="G11" s="1" t="s">
        <v>232</v>
      </c>
      <c r="H11" s="1"/>
      <c r="I11" s="1">
        <v>9</v>
      </c>
    </row>
    <row r="12" spans="3:9" x14ac:dyDescent="0.25">
      <c r="C12" s="1" t="s">
        <v>233</v>
      </c>
      <c r="E12" s="1">
        <v>100</v>
      </c>
      <c r="G12" s="1" t="s">
        <v>233</v>
      </c>
      <c r="H12" s="1"/>
      <c r="I12" s="1">
        <v>9</v>
      </c>
    </row>
    <row r="13" spans="3:9" x14ac:dyDescent="0.25">
      <c r="C13" s="1" t="s">
        <v>234</v>
      </c>
      <c r="E13" s="1">
        <v>9</v>
      </c>
      <c r="G13" s="1" t="s">
        <v>234</v>
      </c>
      <c r="H13" s="1"/>
      <c r="I13" s="1">
        <v>9</v>
      </c>
    </row>
    <row r="14" spans="3:9" x14ac:dyDescent="0.25">
      <c r="C14" s="1" t="s">
        <v>235</v>
      </c>
      <c r="E14" s="1">
        <v>14</v>
      </c>
      <c r="G14" s="1" t="s">
        <v>235</v>
      </c>
      <c r="H14" s="1"/>
      <c r="I14" s="1">
        <v>9</v>
      </c>
    </row>
    <row r="15" spans="3:9" x14ac:dyDescent="0.25">
      <c r="C15" s="1" t="s">
        <v>236</v>
      </c>
      <c r="E15" s="1">
        <v>14</v>
      </c>
      <c r="G15" s="1" t="s">
        <v>236</v>
      </c>
      <c r="H15" s="1"/>
      <c r="I15" s="1">
        <v>9</v>
      </c>
    </row>
    <row r="16" spans="3:9" x14ac:dyDescent="0.25">
      <c r="C16" s="1" t="s">
        <v>237</v>
      </c>
      <c r="E16" s="1">
        <v>14</v>
      </c>
      <c r="G16" s="1" t="s">
        <v>237</v>
      </c>
      <c r="H16" s="1"/>
      <c r="I16" s="1">
        <v>9</v>
      </c>
    </row>
    <row r="17" spans="3:9" x14ac:dyDescent="0.25">
      <c r="C17" s="1" t="s">
        <v>238</v>
      </c>
      <c r="E17" s="1">
        <v>14</v>
      </c>
      <c r="G17" s="1" t="s">
        <v>238</v>
      </c>
      <c r="H17" s="1"/>
      <c r="I17" s="1">
        <v>9</v>
      </c>
    </row>
    <row r="18" spans="3:9" x14ac:dyDescent="0.25">
      <c r="C18" s="1" t="s">
        <v>239</v>
      </c>
      <c r="E18" s="1">
        <v>14</v>
      </c>
      <c r="G18" s="1" t="s">
        <v>239</v>
      </c>
      <c r="H18" s="1"/>
      <c r="I18" s="1">
        <v>9</v>
      </c>
    </row>
    <row r="19" spans="3:9" x14ac:dyDescent="0.25">
      <c r="C19" s="1" t="s">
        <v>240</v>
      </c>
      <c r="E19" s="1">
        <f>SUM(E9:E18)</f>
        <v>479</v>
      </c>
      <c r="F19" s="1"/>
      <c r="G19" s="1" t="s">
        <v>241</v>
      </c>
      <c r="H19" s="1"/>
      <c r="I19" s="1">
        <f>SUM(I9:I18)</f>
        <v>90</v>
      </c>
    </row>
    <row r="21" spans="3:9" x14ac:dyDescent="0.25">
      <c r="C21" s="1" t="s">
        <v>242</v>
      </c>
      <c r="E21">
        <f>+E19*I4</f>
        <v>1916</v>
      </c>
      <c r="G21" s="1" t="s">
        <v>242</v>
      </c>
      <c r="H21" s="1"/>
      <c r="I21">
        <f>+I19*I4</f>
        <v>360</v>
      </c>
    </row>
    <row r="22" spans="3:9" x14ac:dyDescent="0.25">
      <c r="C22" s="1" t="s">
        <v>243</v>
      </c>
      <c r="E22">
        <f>+E21*30/1000</f>
        <v>57.48</v>
      </c>
      <c r="G22" s="1" t="s">
        <v>243</v>
      </c>
      <c r="H22" s="1"/>
      <c r="I22">
        <f>+I21*30/1000</f>
        <v>10.8</v>
      </c>
    </row>
    <row r="24" spans="3:9" x14ac:dyDescent="0.25">
      <c r="C24" s="7" t="s">
        <v>244</v>
      </c>
      <c r="D24" s="112">
        <f>+(E22-I22)/E22</f>
        <v>0.81210855949895611</v>
      </c>
      <c r="E24" s="113"/>
    </row>
    <row r="26" spans="3:9" x14ac:dyDescent="0.25">
      <c r="D26" s="5"/>
    </row>
  </sheetData>
  <sheetProtection sheet="1" objects="1" scenarios="1"/>
  <protectedRanges>
    <protectedRange sqref="H9:I18" name="Rango1"/>
    <protectedRange sqref="D9:E18" name="Rango2"/>
  </protectedRanges>
  <mergeCells count="6">
    <mergeCell ref="D24:E24"/>
    <mergeCell ref="C3:I3"/>
    <mergeCell ref="C1:I2"/>
    <mergeCell ref="C7:E7"/>
    <mergeCell ref="G7:I7"/>
    <mergeCell ref="C4:G4"/>
  </mergeCells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3D81F3-31E7-4739-96AC-B39EA6E45C60}">
          <x14:formula1>
            <xm:f>'opciones de respuesta'!$E$4:$E$14</xm:f>
          </x14:formula1>
          <xm:sqref>D9:D18 H9:H18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57EE-B2E1-471F-B003-1100AE8ED493}">
  <sheetPr>
    <tabColor rgb="FF92D050"/>
  </sheetPr>
  <dimension ref="A1:B14"/>
  <sheetViews>
    <sheetView workbookViewId="0">
      <selection sqref="A1:B3"/>
    </sheetView>
  </sheetViews>
  <sheetFormatPr baseColWidth="10" defaultColWidth="9.140625" defaultRowHeight="15" x14ac:dyDescent="0.25"/>
  <cols>
    <col min="1" max="2" width="36.5703125" style="9" customWidth="1"/>
  </cols>
  <sheetData>
    <row r="1" spans="1:2" ht="27.75" customHeight="1" x14ac:dyDescent="0.25">
      <c r="A1" s="93" t="s">
        <v>245</v>
      </c>
      <c r="B1" s="94"/>
    </row>
    <row r="2" spans="1:2" ht="27.75" customHeight="1" x14ac:dyDescent="0.25">
      <c r="A2" s="95"/>
      <c r="B2" s="96"/>
    </row>
    <row r="3" spans="1:2" ht="27.75" customHeight="1" x14ac:dyDescent="0.25">
      <c r="A3" s="95"/>
      <c r="B3" s="96"/>
    </row>
    <row r="4" spans="1:2" ht="18.75" x14ac:dyDescent="0.3">
      <c r="A4" s="104" t="s">
        <v>246</v>
      </c>
      <c r="B4" s="105"/>
    </row>
    <row r="5" spans="1:2" x14ac:dyDescent="0.25">
      <c r="A5" s="18" t="s">
        <v>247</v>
      </c>
      <c r="B5" s="17"/>
    </row>
    <row r="6" spans="1:2" ht="18.75" x14ac:dyDescent="0.3">
      <c r="A6" s="118" t="s">
        <v>248</v>
      </c>
      <c r="B6" s="119"/>
    </row>
    <row r="7" spans="1:2" s="10" customFormat="1" ht="58.5" customHeight="1" x14ac:dyDescent="0.35">
      <c r="A7" s="22" t="s">
        <v>249</v>
      </c>
      <c r="B7" s="23" t="s">
        <v>107</v>
      </c>
    </row>
    <row r="8" spans="1:2" s="10" customFormat="1" ht="36.75" customHeight="1" x14ac:dyDescent="0.35">
      <c r="A8" s="22" t="s">
        <v>250</v>
      </c>
      <c r="B8" s="31"/>
    </row>
    <row r="9" spans="1:2" ht="16.5" x14ac:dyDescent="0.35">
      <c r="A9" s="16" t="s">
        <v>251</v>
      </c>
      <c r="B9" s="17" t="s">
        <v>159</v>
      </c>
    </row>
    <row r="10" spans="1:2" ht="16.5" x14ac:dyDescent="0.35">
      <c r="A10" s="22" t="s">
        <v>160</v>
      </c>
      <c r="B10" s="33"/>
    </row>
    <row r="11" spans="1:2" s="10" customFormat="1" ht="33.75" customHeight="1" x14ac:dyDescent="0.35">
      <c r="A11" s="12" t="s">
        <v>252</v>
      </c>
      <c r="B11" s="24" t="s">
        <v>117</v>
      </c>
    </row>
    <row r="12" spans="1:2" ht="16.5" x14ac:dyDescent="0.35">
      <c r="A12" s="22" t="s">
        <v>160</v>
      </c>
      <c r="B12" s="33"/>
    </row>
    <row r="13" spans="1:2" s="10" customFormat="1" ht="36" customHeight="1" x14ac:dyDescent="0.35">
      <c r="A13" s="12" t="s">
        <v>253</v>
      </c>
      <c r="B13" s="24">
        <v>2</v>
      </c>
    </row>
    <row r="14" spans="1:2" s="10" customFormat="1" ht="48.75" customHeight="1" x14ac:dyDescent="0.35">
      <c r="A14" s="28" t="s">
        <v>254</v>
      </c>
      <c r="B14" s="29">
        <v>2</v>
      </c>
    </row>
  </sheetData>
  <mergeCells count="3">
    <mergeCell ref="A1:B3"/>
    <mergeCell ref="A4:B4"/>
    <mergeCell ref="A6:B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77BDD8-632C-479D-B548-8826D17F57B3}">
          <x14:formula1>
            <xm:f>'opciones de respuesta'!$A$3:$A$4</xm:f>
          </x14:formula1>
          <xm:sqref>B7</xm:sqref>
        </x14:dataValidation>
        <x14:dataValidation type="list" allowBlank="1" showInputMessage="1" showErrorMessage="1" xr:uid="{53DB6040-1616-4878-9DE3-94DADF98C9AD}">
          <x14:formula1>
            <xm:f>'opciones de respuesta'!$A$33:$A$35</xm:f>
          </x14:formula1>
          <xm:sqref>B9 B11</xm:sqref>
        </x14:dataValidation>
        <x14:dataValidation type="list" allowBlank="1" showInputMessage="1" showErrorMessage="1" xr:uid="{2A5A262A-3F3A-4EE6-A980-5B2A27A405AB}">
          <x14:formula1>
            <xm:f>'opciones de respuesta'!$A$18:$A$22</xm:f>
          </x14:formula1>
          <xm:sqref>B13:B14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9DAF-A4C4-4387-90FC-50AAEC267469}">
  <sheetPr>
    <tabColor theme="5"/>
  </sheetPr>
  <dimension ref="A1:B33"/>
  <sheetViews>
    <sheetView workbookViewId="0">
      <selection sqref="A1:B3"/>
    </sheetView>
  </sheetViews>
  <sheetFormatPr baseColWidth="10" defaultColWidth="9.140625" defaultRowHeight="15" x14ac:dyDescent="0.25"/>
  <cols>
    <col min="1" max="2" width="36.5703125" style="9" customWidth="1"/>
  </cols>
  <sheetData>
    <row r="1" spans="1:2" ht="26.25" customHeight="1" x14ac:dyDescent="0.25">
      <c r="A1" s="93" t="s">
        <v>255</v>
      </c>
      <c r="B1" s="94"/>
    </row>
    <row r="2" spans="1:2" ht="26.25" customHeight="1" x14ac:dyDescent="0.25">
      <c r="A2" s="95"/>
      <c r="B2" s="96"/>
    </row>
    <row r="3" spans="1:2" ht="26.25" customHeight="1" x14ac:dyDescent="0.25">
      <c r="A3" s="95"/>
      <c r="B3" s="96"/>
    </row>
    <row r="4" spans="1:2" ht="18.75" x14ac:dyDescent="0.3">
      <c r="A4" s="104" t="s">
        <v>256</v>
      </c>
      <c r="B4" s="105"/>
    </row>
    <row r="5" spans="1:2" ht="30" x14ac:dyDescent="0.35">
      <c r="A5" s="22" t="s">
        <v>257</v>
      </c>
      <c r="B5" s="30" t="s">
        <v>258</v>
      </c>
    </row>
    <row r="6" spans="1:2" ht="16.5" x14ac:dyDescent="0.35">
      <c r="A6" s="12" t="s">
        <v>259</v>
      </c>
      <c r="B6" s="25" t="s">
        <v>260</v>
      </c>
    </row>
    <row r="7" spans="1:2" ht="16.5" x14ac:dyDescent="0.35">
      <c r="A7" s="22" t="s">
        <v>103</v>
      </c>
      <c r="B7" s="33"/>
    </row>
    <row r="8" spans="1:2" s="10" customFormat="1" ht="36" customHeight="1" x14ac:dyDescent="0.35">
      <c r="A8" s="12" t="s">
        <v>261</v>
      </c>
      <c r="B8" s="24" t="s">
        <v>262</v>
      </c>
    </row>
    <row r="9" spans="1:2" ht="30" x14ac:dyDescent="0.35">
      <c r="A9" s="34" t="s">
        <v>263</v>
      </c>
      <c r="B9" s="37"/>
    </row>
    <row r="10" spans="1:2" ht="30" x14ac:dyDescent="0.35">
      <c r="A10" s="22" t="s">
        <v>264</v>
      </c>
      <c r="B10" s="30" t="s">
        <v>107</v>
      </c>
    </row>
    <row r="11" spans="1:2" ht="27" customHeight="1" x14ac:dyDescent="0.35">
      <c r="A11" s="34" t="s">
        <v>265</v>
      </c>
      <c r="B11" s="37"/>
    </row>
    <row r="12" spans="1:2" s="10" customFormat="1" ht="36.75" customHeight="1" x14ac:dyDescent="0.35">
      <c r="A12" s="12" t="s">
        <v>266</v>
      </c>
      <c r="B12" s="24">
        <v>4</v>
      </c>
    </row>
    <row r="13" spans="1:2" ht="18.75" customHeight="1" x14ac:dyDescent="0.3">
      <c r="A13" s="104" t="s">
        <v>267</v>
      </c>
      <c r="B13" s="105"/>
    </row>
    <row r="14" spans="1:2" ht="16.5" x14ac:dyDescent="0.35">
      <c r="A14" s="22" t="s">
        <v>268</v>
      </c>
      <c r="B14" s="30" t="s">
        <v>13</v>
      </c>
    </row>
    <row r="15" spans="1:2" ht="16.5" x14ac:dyDescent="0.35">
      <c r="A15" s="12" t="s">
        <v>269</v>
      </c>
      <c r="B15" s="25" t="s">
        <v>270</v>
      </c>
    </row>
    <row r="16" spans="1:2" ht="16.5" x14ac:dyDescent="0.35">
      <c r="A16" s="22" t="s">
        <v>103</v>
      </c>
      <c r="B16" s="33"/>
    </row>
    <row r="17" spans="1:2" s="10" customFormat="1" ht="45.75" customHeight="1" x14ac:dyDescent="0.35">
      <c r="A17" s="12" t="s">
        <v>271</v>
      </c>
      <c r="B17" s="24" t="s">
        <v>13</v>
      </c>
    </row>
    <row r="18" spans="1:2" ht="45" x14ac:dyDescent="0.35">
      <c r="A18" s="12" t="s">
        <v>272</v>
      </c>
      <c r="B18" s="25" t="s">
        <v>273</v>
      </c>
    </row>
    <row r="19" spans="1:2" s="10" customFormat="1" ht="33" customHeight="1" x14ac:dyDescent="0.35">
      <c r="A19" s="12" t="s">
        <v>274</v>
      </c>
      <c r="B19" s="24">
        <v>3</v>
      </c>
    </row>
    <row r="20" spans="1:2" ht="18.75" x14ac:dyDescent="0.3">
      <c r="A20" s="104" t="s">
        <v>275</v>
      </c>
      <c r="B20" s="105"/>
    </row>
    <row r="21" spans="1:2" ht="30" x14ac:dyDescent="0.35">
      <c r="A21" s="22" t="s">
        <v>276</v>
      </c>
      <c r="B21" s="30" t="s">
        <v>107</v>
      </c>
    </row>
    <row r="22" spans="1:2" ht="30" x14ac:dyDescent="0.35">
      <c r="A22" s="12" t="s">
        <v>277</v>
      </c>
      <c r="B22" s="25" t="s">
        <v>278</v>
      </c>
    </row>
    <row r="23" spans="1:2" ht="16.5" x14ac:dyDescent="0.35">
      <c r="A23" s="22" t="s">
        <v>103</v>
      </c>
      <c r="B23" s="33"/>
    </row>
    <row r="24" spans="1:2" ht="30" x14ac:dyDescent="0.35">
      <c r="A24" s="12" t="s">
        <v>279</v>
      </c>
      <c r="B24" s="25" t="s">
        <v>107</v>
      </c>
    </row>
    <row r="25" spans="1:2" ht="30" x14ac:dyDescent="0.35">
      <c r="A25" s="12" t="s">
        <v>280</v>
      </c>
      <c r="B25" s="25" t="s">
        <v>13</v>
      </c>
    </row>
    <row r="26" spans="1:2" s="10" customFormat="1" ht="35.25" customHeight="1" x14ac:dyDescent="0.35">
      <c r="A26" s="12" t="s">
        <v>281</v>
      </c>
      <c r="B26" s="24" t="s">
        <v>282</v>
      </c>
    </row>
    <row r="27" spans="1:2" s="10" customFormat="1" ht="36.75" customHeight="1" x14ac:dyDescent="0.35">
      <c r="A27" s="12" t="s">
        <v>283</v>
      </c>
      <c r="B27" s="24">
        <v>2</v>
      </c>
    </row>
    <row r="28" spans="1:2" ht="18.75" x14ac:dyDescent="0.3">
      <c r="A28" s="104" t="s">
        <v>284</v>
      </c>
      <c r="B28" s="105"/>
    </row>
    <row r="29" spans="1:2" ht="16.5" x14ac:dyDescent="0.35">
      <c r="A29" s="22" t="s">
        <v>285</v>
      </c>
      <c r="B29" s="30" t="s">
        <v>260</v>
      </c>
    </row>
    <row r="30" spans="1:2" ht="16.5" x14ac:dyDescent="0.35">
      <c r="A30" s="22" t="s">
        <v>103</v>
      </c>
      <c r="B30" s="33"/>
    </row>
    <row r="31" spans="1:2" s="10" customFormat="1" ht="37.5" customHeight="1" x14ac:dyDescent="0.35">
      <c r="A31" s="12" t="s">
        <v>286</v>
      </c>
      <c r="B31" s="24" t="s">
        <v>287</v>
      </c>
    </row>
    <row r="32" spans="1:2" ht="30" x14ac:dyDescent="0.35">
      <c r="A32" s="40" t="s">
        <v>288</v>
      </c>
      <c r="B32" s="38"/>
    </row>
    <row r="33" spans="1:2" s="10" customFormat="1" ht="38.25" customHeight="1" x14ac:dyDescent="0.35">
      <c r="A33" s="26" t="s">
        <v>289</v>
      </c>
      <c r="B33" s="27">
        <v>2</v>
      </c>
    </row>
  </sheetData>
  <mergeCells count="5">
    <mergeCell ref="A20:B20"/>
    <mergeCell ref="A28:B28"/>
    <mergeCell ref="A1:B3"/>
    <mergeCell ref="A4:B4"/>
    <mergeCell ref="A13:B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28AF720-378E-461D-995D-2377988A5727}">
          <x14:formula1>
            <xm:f>'opciones de respuesta'!$A$109:$A$112</xm:f>
          </x14:formula1>
          <xm:sqref>B22</xm:sqref>
        </x14:dataValidation>
        <x14:dataValidation type="list" allowBlank="1" showInputMessage="1" showErrorMessage="1" xr:uid="{0CE5D665-1DA0-4E15-AA13-6E2C70F0FE81}">
          <x14:formula1>
            <xm:f>'opciones de respuesta'!$A$80:$A$84</xm:f>
          </x14:formula1>
          <xm:sqref>B5</xm:sqref>
        </x14:dataValidation>
        <x14:dataValidation type="list" allowBlank="1" showInputMessage="1" showErrorMessage="1" xr:uid="{904C8C91-5A17-470C-9091-623654DFD49F}">
          <x14:formula1>
            <xm:f>'opciones de respuesta'!$A$86:$A$91</xm:f>
          </x14:formula1>
          <xm:sqref>B6</xm:sqref>
        </x14:dataValidation>
        <x14:dataValidation type="list" allowBlank="1" showInputMessage="1" showErrorMessage="1" xr:uid="{CE77B6C2-3A17-4687-A818-F4C99235637F}">
          <x14:formula1>
            <xm:f>'opciones de respuesta'!$A$93:$A$96</xm:f>
          </x14:formula1>
          <xm:sqref>B8</xm:sqref>
        </x14:dataValidation>
        <x14:dataValidation type="list" allowBlank="1" showInputMessage="1" showErrorMessage="1" xr:uid="{B780732A-0ED5-4DD8-A2AD-16C64CE569BE}">
          <x14:formula1>
            <xm:f>'opciones de respuesta'!$A$3:$A$4</xm:f>
          </x14:formula1>
          <xm:sqref>B10 B14 B17 B24:B25 B21</xm:sqref>
        </x14:dataValidation>
        <x14:dataValidation type="list" allowBlank="1" showInputMessage="1" showErrorMessage="1" xr:uid="{DAE4BBC3-4CB6-45AA-9F32-84C6F5A05BB1}">
          <x14:formula1>
            <xm:f>'opciones de respuesta'!$A$18:$A$22</xm:f>
          </x14:formula1>
          <xm:sqref>B12 B19 B27 B33</xm:sqref>
        </x14:dataValidation>
        <x14:dataValidation type="list" allowBlank="1" showInputMessage="1" showErrorMessage="1" xr:uid="{63005656-CCA2-441A-8636-22CA6B47EE89}">
          <x14:formula1>
            <xm:f>'opciones de respuesta'!$A$98:$A$102</xm:f>
          </x14:formula1>
          <xm:sqref>B15</xm:sqref>
        </x14:dataValidation>
        <x14:dataValidation type="list" allowBlank="1" showInputMessage="1" showErrorMessage="1" xr:uid="{D297E771-A10F-4F8D-B76F-16B2DF51D84D}">
          <x14:formula1>
            <xm:f>'opciones de respuesta'!$A$104:$A$107</xm:f>
          </x14:formula1>
          <xm:sqref>B18</xm:sqref>
        </x14:dataValidation>
        <x14:dataValidation type="list" allowBlank="1" showInputMessage="1" showErrorMessage="1" xr:uid="{83C331BE-21DC-4191-84C8-1490BF9FAEFF}">
          <x14:formula1>
            <xm:f>'opciones de respuesta'!$A$114:$A$118</xm:f>
          </x14:formula1>
          <xm:sqref>B26</xm:sqref>
        </x14:dataValidation>
        <x14:dataValidation type="list" allowBlank="1" showInputMessage="1" showErrorMessage="1" xr:uid="{3F6E9B23-AB9A-4A02-9D77-1FFB19C5B2CA}">
          <x14:formula1>
            <xm:f>'opciones de respuesta'!$A$120:$A$125</xm:f>
          </x14:formula1>
          <xm:sqref>B29</xm:sqref>
        </x14:dataValidation>
        <x14:dataValidation type="list" allowBlank="1" showInputMessage="1" showErrorMessage="1" xr:uid="{1BB7FAA4-2F36-4BB5-B9D8-6B3D7C9D3F0C}">
          <x14:formula1>
            <xm:f>'opciones de respuesta'!$A$127:$A$130</xm:f>
          </x14:formula1>
          <xm:sqref>B31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24e260-7182-4809-aeda-411bb5573e2d" xsi:nil="true"/>
    <lcf76f155ced4ddcb4097134ff3c332f xmlns="da7aa2f1-c9e0-4024-beff-0ed7c9df99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892080F875342887682C9FA7BB476" ma:contentTypeVersion="15" ma:contentTypeDescription="Crear nuevo documento." ma:contentTypeScope="" ma:versionID="9088a026e3b58caec47e3942dc28154b">
  <xsd:schema xmlns:xsd="http://www.w3.org/2001/XMLSchema" xmlns:xs="http://www.w3.org/2001/XMLSchema" xmlns:p="http://schemas.microsoft.com/office/2006/metadata/properties" xmlns:ns2="da7aa2f1-c9e0-4024-beff-0ed7c9df99b7" xmlns:ns3="f124e260-7182-4809-aeda-411bb5573e2d" targetNamespace="http://schemas.microsoft.com/office/2006/metadata/properties" ma:root="true" ma:fieldsID="795440c6f99b65ec8185c696e17c2ebe" ns2:_="" ns3:_="">
    <xsd:import namespace="da7aa2f1-c9e0-4024-beff-0ed7c9df99b7"/>
    <xsd:import namespace="f124e260-7182-4809-aeda-411bb5573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a2f1-c9e0-4024-beff-0ed7c9df9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d0a8c6-ab11-437f-97d8-2a16da6b8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4e260-7182-4809-aeda-411bb5573e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07fee07-5f69-4fad-8fa1-e1702ceb01b1}" ma:internalName="TaxCatchAll" ma:showField="CatchAllData" ma:web="f124e260-7182-4809-aeda-411bb5573e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6A837-2A0B-4CCB-981F-3A6CAE2BC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F8CA4-29A7-4D58-AFA3-562C5886D42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124e260-7182-4809-aeda-411bb5573e2d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da7aa2f1-c9e0-4024-beff-0ed7c9df99b7"/>
  </ds:schemaRefs>
</ds:datastoreItem>
</file>

<file path=customXml/itemProps3.xml><?xml version="1.0" encoding="utf-8"?>
<ds:datastoreItem xmlns:ds="http://schemas.openxmlformats.org/officeDocument/2006/customXml" ds:itemID="{B21D7530-A63E-47E8-9F03-7DEF91DCF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aa2f1-c9e0-4024-beff-0ed7c9df99b7"/>
    <ds:schemaRef ds:uri="f124e260-7182-4809-aeda-411bb5573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Lista de chequeo </vt:lpstr>
      <vt:lpstr>Herramienta de verificación</vt:lpstr>
      <vt:lpstr>Diagnostico General</vt:lpstr>
      <vt:lpstr>Eficiencia en Agua</vt:lpstr>
      <vt:lpstr>Calculador A1</vt:lpstr>
      <vt:lpstr>Eficiencia energética</vt:lpstr>
      <vt:lpstr>Calculador E3</vt:lpstr>
      <vt:lpstr>Materialidad sostenible</vt:lpstr>
      <vt:lpstr>Energías alternativas</vt:lpstr>
      <vt:lpstr>Sociocultural</vt:lpstr>
      <vt:lpstr>Reporte General</vt:lpstr>
      <vt:lpstr>opciones de respuesta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Andrés Luengas Bernal</dc:creator>
  <cp:keywords/>
  <dc:description/>
  <cp:lastModifiedBy>July Esperanza Gonzalez Monsalve</cp:lastModifiedBy>
  <cp:revision/>
  <dcterms:created xsi:type="dcterms:W3CDTF">2023-11-01T19:42:58Z</dcterms:created>
  <dcterms:modified xsi:type="dcterms:W3CDTF">2025-08-22T23:04:45Z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0x0101005EF892080F875342887682C9FA7BB476</vt:lpwstr>
  </property>
  <property fmtid="{D5CDD505-2E9C-101B-9397-08002B2CF9AE}" pid="3" name="MediaServiceImageTags">
    <vt:lpwstr/>
  </property>
</Properties>
</file>