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bookViews>
    <workbookView xWindow="0" yWindow="300" windowWidth="12285" windowHeight="4395" tabRatio="813"/>
  </bookViews>
  <sheets>
    <sheet name="Plan Estratégico Instit.  2018" sheetId="13" r:id="rId1"/>
  </sheets>
  <definedNames>
    <definedName name="_xlnm._FilterDatabase" localSheetId="0" hidden="1">'Plan Estratégico Instit.  2018'!$A$5:$T$296</definedName>
    <definedName name="_xlnm.Print_Area" localSheetId="0">'Plan Estratégico Instit.  2018'!$A$1:$T$296</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82" i="13" l="1"/>
  <c r="K81" i="13"/>
  <c r="K80" i="13"/>
  <c r="K270" i="13" l="1"/>
  <c r="K294" i="13"/>
  <c r="K293" i="13"/>
  <c r="K292" i="13"/>
  <c r="K268" i="13"/>
  <c r="K267" i="13"/>
  <c r="K212" i="13"/>
  <c r="K172" i="13"/>
  <c r="K171" i="13"/>
  <c r="K165" i="13"/>
  <c r="K164" i="13"/>
  <c r="K163" i="13"/>
  <c r="K162" i="13"/>
  <c r="K161" i="13"/>
  <c r="K160" i="13"/>
  <c r="K159" i="13"/>
  <c r="K158" i="13"/>
  <c r="K157" i="13"/>
  <c r="K156" i="13"/>
  <c r="K155" i="13"/>
  <c r="K154" i="13"/>
  <c r="K296" i="13"/>
  <c r="K120" i="13"/>
  <c r="K126" i="13"/>
  <c r="K11" i="13"/>
  <c r="K182" i="13"/>
  <c r="K262" i="13"/>
  <c r="K216" i="13"/>
  <c r="K214" i="13"/>
  <c r="K169" i="13"/>
  <c r="K168" i="13"/>
  <c r="K167" i="13"/>
  <c r="K123" i="13"/>
  <c r="K109" i="13"/>
  <c r="S106" i="13"/>
  <c r="R106" i="13"/>
  <c r="Q106" i="13"/>
  <c r="O106" i="13"/>
  <c r="K106" i="13" s="1"/>
  <c r="K103" i="13"/>
  <c r="K96" i="13"/>
  <c r="K93" i="13"/>
  <c r="K90" i="13"/>
  <c r="K87" i="13"/>
  <c r="K84" i="13"/>
  <c r="K76" i="13"/>
  <c r="K73" i="13"/>
  <c r="K70" i="13"/>
  <c r="K67" i="13"/>
  <c r="K66" i="13"/>
  <c r="K63" i="13"/>
  <c r="K60" i="13"/>
  <c r="K56" i="13"/>
  <c r="K53" i="13"/>
  <c r="K49" i="13"/>
  <c r="K43" i="13"/>
  <c r="K40" i="13"/>
  <c r="K37" i="13"/>
  <c r="K34" i="13"/>
  <c r="K31" i="13"/>
  <c r="K29" i="13"/>
  <c r="K26" i="13"/>
  <c r="K24" i="13"/>
  <c r="K22" i="13"/>
  <c r="Q20" i="13"/>
  <c r="K20" i="13"/>
  <c r="K18" i="13"/>
  <c r="K16" i="13"/>
  <c r="K15" i="13"/>
  <c r="N10" i="13"/>
  <c r="O10" i="13" s="1"/>
  <c r="P10" i="13" s="1"/>
  <c r="K10" i="13" s="1"/>
  <c r="N9" i="13"/>
  <c r="O9" i="13" s="1"/>
  <c r="P9" i="13" s="1"/>
  <c r="K9" i="13" s="1"/>
  <c r="N8" i="13"/>
  <c r="O8" i="13" s="1"/>
  <c r="P8" i="13" s="1"/>
  <c r="K8" i="13" s="1"/>
  <c r="N7" i="13"/>
  <c r="O7" i="13" s="1"/>
  <c r="P7" i="13" s="1"/>
  <c r="K7" i="13" s="1"/>
  <c r="N6" i="13"/>
  <c r="O6" i="13" s="1"/>
  <c r="P6" i="13" s="1"/>
  <c r="K6" i="13" s="1"/>
</calcChain>
</file>

<file path=xl/sharedStrings.xml><?xml version="1.0" encoding="utf-8"?>
<sst xmlns="http://schemas.openxmlformats.org/spreadsheetml/2006/main" count="702" uniqueCount="441">
  <si>
    <t>Foco Estratégico</t>
  </si>
  <si>
    <t>Objetivo del Sector</t>
  </si>
  <si>
    <t>Entidad</t>
  </si>
  <si>
    <t>Objetivos Estratégicos Entidad</t>
  </si>
  <si>
    <t>Indicador</t>
  </si>
  <si>
    <t>Fórmula</t>
  </si>
  <si>
    <t>Gestión Misional</t>
  </si>
  <si>
    <t>Calidad de vida</t>
  </si>
  <si>
    <t>Fortaleza Misional y Sectorial</t>
  </si>
  <si>
    <t>Normatividad y Regulación</t>
  </si>
  <si>
    <t>Clientes</t>
  </si>
  <si>
    <t>Cercanía con públicos de interés</t>
  </si>
  <si>
    <t>Portafolio y cobertura de servicios</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</si>
  <si>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</si>
  <si>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</si>
  <si>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</si>
  <si>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</si>
  <si>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</si>
  <si>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</si>
  <si>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</si>
  <si>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</si>
  <si>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</si>
  <si>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MVCT</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</si>
  <si>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</si>
  <si>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</si>
  <si>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</si>
  <si>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</si>
  <si>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</si>
  <si>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</si>
  <si>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</si>
  <si>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</si>
  <si>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</si>
  <si>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</si>
  <si>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</si>
  <si>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</si>
  <si>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</si>
  <si>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</si>
  <si>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</si>
  <si>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</si>
  <si>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programa de bienestar social e incentivos, formulado, implementado y publicado en la intranet.</t>
  </si>
  <si>
    <t>(Actividades ejecutadas en el programa de bienestar social e incentivos/ Actividades programadas) *100</t>
  </si>
  <si>
    <t>Tecnología y Procesos</t>
  </si>
  <si>
    <t>Porcentaje de avance del Programa de Gestión Documental elaborado e implementado.</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</si>
  <si>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</si>
  <si>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</si>
  <si>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</si>
  <si>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</si>
  <si>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</si>
  <si>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</si>
  <si>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</si>
  <si>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</si>
  <si>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</si>
  <si>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</si>
  <si>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</si>
  <si>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</si>
  <si>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</si>
  <si>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</si>
  <si>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</si>
  <si>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</si>
  <si>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</si>
  <si>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</si>
  <si>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</si>
  <si>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</si>
  <si>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</si>
  <si>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</si>
  <si>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</si>
  <si>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</si>
  <si>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</si>
  <si>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</si>
  <si>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Desarrollar e implementar un modelo de gestión de conocimiento en la organización</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</si>
  <si>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</si>
  <si>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</si>
  <si>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</si>
  <si>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</si>
  <si>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</si>
  <si>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</si>
  <si>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</si>
  <si>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</si>
  <si>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</si>
  <si>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</si>
  <si>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</si>
  <si>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</si>
  <si>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</si>
  <si>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</si>
  <si>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</si>
  <si>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GTH</t>
  </si>
  <si>
    <t>DSH</t>
  </si>
  <si>
    <t>Títulos de predios fiscales y privados generados</t>
  </si>
  <si>
    <t>Sumatoria de subsidios asignados</t>
  </si>
  <si>
    <t>Contribuir a la articulación de las Entidades del Sector, mediante la creación de estrategias, objetivos e indicadores, comunes, que garanticen el cumplimiento de los retos del Sector ante el Gobierno Nacional.</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</si>
  <si>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</si>
  <si>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</si>
  <si>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</si>
  <si>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</si>
  <si>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</si>
  <si>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</si>
  <si>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Presupuesto obligado / Presupuesto apropiado</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</si>
  <si>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</si>
  <si>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</si>
  <si>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</si>
  <si>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</si>
  <si>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</si>
  <si>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</si>
  <si>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</si>
  <si>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</si>
  <si>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Dirección Programas</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</si>
  <si>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</si>
  <si>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</si>
  <si>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</si>
  <si>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Fortalecer la gestión institucional para enfrentar los retos del sector.</t>
  </si>
  <si>
    <t>Cantidad de personas con acceso a una solución de alcantarillado</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</si>
  <si>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</si>
  <si>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Porcentaje de solicitudes atendidas Por la Oficina Asesora Jurídica</t>
  </si>
  <si>
    <t>Implementar estrategia de gestión misional que posicione a la CRA como referente regulatorio.</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</si>
  <si>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</si>
  <si>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</si>
  <si>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</si>
  <si>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Sumatoria de jornadas</t>
  </si>
  <si>
    <t>Actividades realizadas / Actividades programadas * 100</t>
  </si>
  <si>
    <t>No. Servicios canales diferentes al PAC / No. Servicios totales * 100</t>
  </si>
  <si>
    <t>Porcentaje de atenciones NO PAC</t>
  </si>
  <si>
    <t>Número de acuerdos y/o apoyos de cooperantes internacionales</t>
  </si>
  <si>
    <t>Número de eventos internacionales para presentar y promocionar los desarrollos regulatorios de APSB  de Colombia</t>
  </si>
  <si>
    <t>Sumatoria de acuerdos</t>
  </si>
  <si>
    <t>Sumatoria de eventos internacionales con participación CRA</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</si>
  <si>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</si>
  <si>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</si>
  <si>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</si>
  <si>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</si>
  <si>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</si>
  <si>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</si>
  <si>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</si>
  <si>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</si>
  <si>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CDP´s y RP´s Expedidos</t>
  </si>
  <si>
    <t>((No de CDP'S Emitidos + No de RP'S Emitidos )/ (No de CDP'S Correctamente Solicitados +  No de RP'S Correctamente Solicitado)) * 100</t>
  </si>
  <si>
    <t>Informes de Estados Financieros</t>
  </si>
  <si>
    <t>Porcentaje de PAC Ejecutado</t>
  </si>
  <si>
    <t>SFP</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</si>
  <si>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</si>
  <si>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</si>
  <si>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</si>
  <si>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</si>
  <si>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</si>
  <si>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</si>
  <si>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</si>
  <si>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</si>
  <si>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</si>
  <si>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</si>
  <si>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</si>
  <si>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</si>
  <si>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</si>
  <si>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</si>
  <si>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</si>
  <si>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</si>
  <si>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</si>
  <si>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 xml:space="preserve">Elaboración y publicación del anteproyecto anual de presupuesto </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</si>
  <si>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</si>
  <si>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</si>
  <si>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</si>
  <si>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</si>
  <si>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</si>
  <si>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</si>
  <si>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</si>
  <si>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</si>
  <si>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</si>
  <si>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</si>
  <si>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</si>
  <si>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</si>
  <si>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</si>
  <si>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</si>
  <si>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</si>
  <si>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</si>
  <si>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</si>
  <si>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</si>
  <si>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</si>
  <si>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</si>
  <si>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</si>
  <si>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</si>
  <si>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</si>
  <si>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</si>
  <si>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</si>
  <si>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</si>
  <si>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</si>
  <si>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</si>
  <si>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</si>
  <si>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</si>
  <si>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</si>
  <si>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</si>
  <si>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</si>
  <si>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</si>
  <si>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</si>
  <si>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</si>
  <si>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</si>
  <si>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</si>
  <si>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</si>
  <si>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</si>
  <si>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</si>
  <si>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</si>
  <si>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</si>
  <si>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</si>
  <si>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</si>
  <si>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CPI-17</t>
  </si>
  <si>
    <t>CPI-18</t>
  </si>
  <si>
    <t>CPI-19</t>
  </si>
  <si>
    <t>CPI-20</t>
  </si>
  <si>
    <t>CPI-21</t>
  </si>
  <si>
    <t>CPI-22</t>
  </si>
  <si>
    <t>CPI-23</t>
  </si>
  <si>
    <t>CPI-24</t>
  </si>
  <si>
    <t>CPI-25</t>
  </si>
  <si>
    <t>CPI-26</t>
  </si>
  <si>
    <t>CPI-27</t>
  </si>
  <si>
    <t>CPI-28</t>
  </si>
  <si>
    <t>CPI-29</t>
  </si>
  <si>
    <t>PCS-01</t>
  </si>
  <si>
    <t>PCS-02</t>
  </si>
  <si>
    <t>PCS-03</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</si>
  <si>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</si>
  <si>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</si>
  <si>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</si>
  <si>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</si>
  <si>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</si>
  <si>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</si>
  <si>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</si>
  <si>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</si>
  <si>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</si>
  <si>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</si>
  <si>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</si>
  <si>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</si>
  <si>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</si>
  <si>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</si>
  <si>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</si>
  <si>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</si>
  <si>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</si>
  <si>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</si>
  <si>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</si>
  <si>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</si>
  <si>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</si>
  <si>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</si>
  <si>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</si>
  <si>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</si>
  <si>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</si>
  <si>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</si>
  <si>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</si>
  <si>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</si>
  <si>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</si>
  <si>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</si>
  <si>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</si>
  <si>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</si>
  <si>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</si>
  <si>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</si>
  <si>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</si>
  <si>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</si>
  <si>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</si>
  <si>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</si>
  <si>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</si>
  <si>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</si>
  <si>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</si>
  <si>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</si>
  <si>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</si>
  <si>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</si>
  <si>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</si>
  <si>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</si>
  <si>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</si>
  <si>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</si>
  <si>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</si>
  <si>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</si>
  <si>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</si>
  <si>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</si>
  <si>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</si>
  <si>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</si>
  <si>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</si>
  <si>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</si>
  <si>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</si>
  <si>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</si>
  <si>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</si>
  <si>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</si>
  <si>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</si>
  <si>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</si>
  <si>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</si>
  <si>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</si>
  <si>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</si>
  <si>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</si>
  <si>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</si>
  <si>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</si>
  <si>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</si>
  <si>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</si>
  <si>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</si>
  <si>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</si>
  <si>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</si>
  <si>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</si>
  <si>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</si>
  <si>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</si>
  <si>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</si>
  <si>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</si>
  <si>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</si>
  <si>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</si>
  <si>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</si>
  <si>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</si>
  <si>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Contribuir a la articulación de las Entidades del Sector, mediante el seguimiento y cumplimiento del Plan Estratégico Sectorial, que garanticen su cumplimiento ante  el Gobierno Nacional.</t>
  </si>
  <si>
    <t>NIN-07</t>
  </si>
  <si>
    <t>NIN-11</t>
  </si>
  <si>
    <t>NIN-12</t>
  </si>
  <si>
    <t>NIN-13</t>
  </si>
  <si>
    <t>NIN-19</t>
  </si>
  <si>
    <t>NIN-20</t>
  </si>
  <si>
    <t>CPI-04</t>
  </si>
  <si>
    <t>TEP-03</t>
  </si>
  <si>
    <t>TEP-04</t>
  </si>
  <si>
    <t>TEP-05</t>
  </si>
  <si>
    <t>TEP-06</t>
  </si>
  <si>
    <t>TEP-07</t>
  </si>
  <si>
    <t>TEP-08</t>
  </si>
  <si>
    <t>TEP-09</t>
  </si>
  <si>
    <t>TEP-10</t>
  </si>
  <si>
    <t>NID-01</t>
  </si>
  <si>
    <t>(Actividades ejecutadas en el plan/ Actividades programadas) *100</t>
  </si>
  <si>
    <t>Sector</t>
  </si>
  <si>
    <t>Versión:3.0</t>
  </si>
  <si>
    <t>Código: PEF-F-09</t>
  </si>
  <si>
    <t xml:space="preserve">DIVIS </t>
  </si>
  <si>
    <t>SSA</t>
  </si>
  <si>
    <t xml:space="preserve">GAUA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</si>
  <si>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</si>
  <si>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</si>
  <si>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</si>
  <si>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Unidad de medida</t>
  </si>
  <si>
    <t>Porcentaje</t>
  </si>
  <si>
    <t>Número</t>
  </si>
  <si>
    <t>Millones</t>
  </si>
  <si>
    <t xml:space="preserve">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
  </si>
  <si>
    <t>Despacho Ministro</t>
  </si>
  <si>
    <t xml:space="preserve">
(Actividades ejecutadas en  el programa de gestión documental/ Actividades programadas) *100</t>
  </si>
  <si>
    <t xml:space="preserve">
60%</t>
  </si>
  <si>
    <t xml:space="preserve">
50%</t>
  </si>
  <si>
    <t xml:space="preserve">
75%</t>
  </si>
  <si>
    <t xml:space="preserve">
80%</t>
  </si>
  <si>
    <t>Sumatoria de predios titulados</t>
  </si>
  <si>
    <t>Promedio mensual (((PAC Ejecutado)/(PAC solicitado)*100)</t>
  </si>
  <si>
    <t>Plan anual de adquisiciones ejecutado / Plan anual de Adquisiciones total * 100</t>
  </si>
  <si>
    <t>Servicios Atendidos / Servicios Requeridos (7)</t>
  </si>
  <si>
    <t>Número
Porcentaje</t>
  </si>
  <si>
    <t>(Número de proyectos de ley en seguimiento con concepto)/(Número total de proyectos de ley en seguimiento)*100</t>
  </si>
  <si>
    <t>Total población desplazada asignada en el programa de vivienda gratuita / Población con subsidio familiar de vivienda en especie asignado * 100</t>
  </si>
  <si>
    <t>Cumplimiento del Plan Estratégico Sectorial</t>
  </si>
  <si>
    <t xml:space="preserve">Metas cumplidas en el periodo / Metas a medir en el periodo * 100
</t>
  </si>
  <si>
    <t>TIC</t>
  </si>
  <si>
    <t xml:space="preserve">Sumatoria de informes trimestrales de seguimiento </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</si>
  <si>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</si>
  <si>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</si>
  <si>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Intervención del Archivo  central ubicado en la Sede la Fragua del MVCT</t>
  </si>
  <si>
    <t>Sumatoria de metros lineales intervenidos</t>
  </si>
  <si>
    <t>730 ml</t>
  </si>
  <si>
    <t>5800ml</t>
  </si>
  <si>
    <t>667ml</t>
  </si>
  <si>
    <t>730ml</t>
  </si>
  <si>
    <t>Metro Lineal</t>
  </si>
  <si>
    <t>Diagnóstico de la infraestructura realizado</t>
  </si>
  <si>
    <t>Eventos de sensibilización realizados</t>
  </si>
  <si>
    <t>Actividades de saneamiento realizadas a bienes inmuebles del extinto ICT-INURBE</t>
  </si>
  <si>
    <t>Sumatoria de actividades de saneamiento realizadas a bienes inmuebles del extinto ICT-INURBE</t>
  </si>
  <si>
    <t xml:space="preserve">Porcentaje
</t>
  </si>
  <si>
    <t xml:space="preserve">100%
</t>
  </si>
  <si>
    <t xml:space="preserve">Realizar los mantenimientos preventivos y correctivos identificados
</t>
  </si>
  <si>
    <t>Porcentaje de Subsidios Familiares de Vivienda en Especie asignados a Población desplazada en el programa de vivienda gratuita</t>
  </si>
  <si>
    <t>Estudios  y propuestas de nuevas disposiciones o modificaciones normativas o de política del sector (APSB)</t>
  </si>
  <si>
    <t xml:space="preserve">Sumatoria de estudios y propuestas de nuevas disposiciones o modificaciones normativas o de política del sector </t>
  </si>
  <si>
    <t>Municipios asistidos técnicamente  en procesos de mejoramiento integral de barrios.</t>
  </si>
  <si>
    <t>Sumatoria de Municipios apoyados</t>
  </si>
  <si>
    <t>Entidades Territoriales Asistidas / Entidades con solicitud o programación de asistencia *100</t>
  </si>
  <si>
    <t>Eficiencia Administrativa y Gestión Financiera</t>
  </si>
  <si>
    <t>Sumatoria de Informes Presentados a la Contaduría General de la Nación</t>
  </si>
  <si>
    <t>Presentación anual del anteproyecto de presupuesto</t>
  </si>
  <si>
    <t>Avance de ejecución  plan anual de Adquisiciones formulado y actualizado de gastos Generales, de acuerdo a los lineamientos de Colombia Compra eficiente.</t>
  </si>
  <si>
    <t>Sumatoria de diagnósticos realizados</t>
  </si>
  <si>
    <t>Avance de ejecución  de las actividades de adecuación y mejoramiento</t>
  </si>
  <si>
    <t>Actividades de adecuación y mejoramiento ejecutadas/ actividades de adecuación y mejoramiento programadas * 100</t>
  </si>
  <si>
    <t xml:space="preserve"># de mantenimientos preventivos y correctivos atendidos / # de necesidades de mantenimientos preventivos y correctivos identificadas * 100
</t>
  </si>
  <si>
    <t>Prestación de servicios requeridos para el desarrollo administrativo (Papelería, Credenciales, Servicios Públicos, Servicio Vigilancia y Seguridad, Servicio de Aseo y Cafetería, Servicio de comisiones, servicio de transporte)</t>
  </si>
  <si>
    <t>Seguimiento a la ejecución de proyectos de inversión</t>
  </si>
  <si>
    <t>Facilitar el acceso a un documento o grupo de documentos con el fin de garantizar el derecho que tienen los usuarios para acceder a la información contenida en los archivos públicos propendiendo por la disminución de tiempos de atención</t>
  </si>
  <si>
    <t>Solicitudes de consulta y préstamo atendidos dentro de los siguientes 10 días hábiles / solicitudes de consulta y préstamo en el archivo central * 100</t>
  </si>
  <si>
    <t xml:space="preserve">Eficiencia Administrativa, Gestión Financiera </t>
  </si>
  <si>
    <t>Política Desarrollo Administrativo asociada</t>
  </si>
  <si>
    <t>Índice de pobreza multidimensional Nacional: Sin acceso a fuente de agua mejorada</t>
  </si>
  <si>
    <t>Índice de pobreza multidimensional Nacional: Inadecuada eliminación de excretas</t>
  </si>
  <si>
    <t>Índice de pobreza multidimensional Nacional: Pisos inadecuados</t>
  </si>
  <si>
    <t>Índice de pobreza multidimensional Nacional: Paredes exteriores inadecuadas</t>
  </si>
  <si>
    <t>Índice de pobreza multidimensional Nacional: Hacinamiento crítico</t>
  </si>
  <si>
    <t>Fortalecer los estándares de transparencia de la entidad mediante la implementación del Plan Anticorrupción y de Atención al Ciudadano (PAAC), así como procesos contractuales transparentes, que permitan  mejorar la participación y percepción de la ciudadanía.</t>
  </si>
  <si>
    <t>Grupo de comunicaciones estratégicas</t>
  </si>
  <si>
    <t>Numero de solicitudes atendidas/Solicitudes recibidas*100</t>
  </si>
  <si>
    <t xml:space="preserve">Eficiencia Administrativa  Gestión Financiera </t>
  </si>
  <si>
    <t xml:space="preserve">Línea Base </t>
  </si>
  <si>
    <t>Fortalecer la planeación presupuestal de la Entidad, bajo la metodología de presupuesto orientado a resultados, mediante la implementación de herramientas de programación, formulación y seguimiento de los proyectos de inversión, de tal forma que se pueda contar con los recursos necesarios,  mejorar la eficiencia en su manejo y facilitar la toma de decisiones.</t>
  </si>
  <si>
    <t xml:space="preserve"> Actuación regulatoria publicada o Documento regulatorio desarrollado de acueducto</t>
  </si>
  <si>
    <t>Sumatoria de actuaciones regulatorias publicadas o documentos regulatorios desarrollados de acueducto y alcantarillado</t>
  </si>
  <si>
    <t>Actuación regulatoria publicada o Documento regulatorio desarrollado de aseo</t>
  </si>
  <si>
    <t>Sumatoria de actuaciones regulatorias publicadas o documentos regulatorios desarrollados de aseo</t>
  </si>
  <si>
    <t>Actuación regulatoria publicada o Documento regulatorio de desarrollos transversales</t>
  </si>
  <si>
    <t>Sumatoria de actuaciones regulatorias publicadas o documentos regulatorios de desarrollos transversales</t>
  </si>
  <si>
    <t>Actuación regulatoria publicada o Documento regulatorio desarrollado que  incentiven  el  uso  eficiente  y  de  ahorro  del  agua y reducción de impactos en fuentes hidricas</t>
  </si>
  <si>
    <t xml:space="preserve">Sumatoria de resoluciones definitivas, uso eficiente y de ahorro del agua y reducción de impactos en fuentes hidricas, publicadas </t>
  </si>
  <si>
    <t xml:space="preserve">
Porcentaje de proyectos regulatorios publicados con jornadas de participación ciudadana</t>
  </si>
  <si>
    <t xml:space="preserve">Porcentaje de actividades  ejecutadas/Porcentaje de actividades programadas*100 </t>
  </si>
  <si>
    <t xml:space="preserve">
Política de Gobierno Digital implementada</t>
  </si>
  <si>
    <t xml:space="preserve">
(Número de metas Gobierno Digital cumplidas / Número total de metas establecidas en la Estrategia de Gobierno en Línea)* 100</t>
  </si>
  <si>
    <t>FFI-11A</t>
  </si>
  <si>
    <t>Sumatoria de activos del extinto ICT-INURBE Intervenidos</t>
  </si>
  <si>
    <t>(Promedio del porcentaje de avance  proyectos en ejecución / Promedio  del porcentaje de meta de avance de proyectos ) * Meta Año PETIC.</t>
  </si>
  <si>
    <t>(Actividades ejecutadas plan de trabajo/ total actividades del Plan de trabajo)*100</t>
  </si>
  <si>
    <t xml:space="preserve">Porcentaje de ejecución del plan estrétegico de Talento Humano </t>
  </si>
  <si>
    <t xml:space="preserve">
Resolución de trámite con participación ciudadana/Total resoluciones de trámite del año*100</t>
  </si>
  <si>
    <t>Viviendas de interés prioritario iniciadas en el programa de vivienda - VIPA</t>
  </si>
  <si>
    <t>NIN-01</t>
  </si>
  <si>
    <r>
      <t>Porcentaje de actividades requeridas para fortalecer la gestión institucional ejecutadas</t>
    </r>
    <r>
      <rPr>
        <sz val="10"/>
        <color theme="1"/>
        <rFont val="Calibri"/>
        <family val="2"/>
        <scheme val="minor"/>
      </rPr>
      <t xml:space="preserve"> (SIGC y MIPG)</t>
    </r>
  </si>
  <si>
    <t>Necesidades Insatisfechas</t>
  </si>
  <si>
    <t>Disminuir el déficit habitacional y de servicios de APSB en Colombia, mediante el desarrollo de políticas,  planes y programas, que permitan mejorar la calidad de Vida de los Colombianos</t>
  </si>
  <si>
    <t>(número de procesos publicados en el SECOP en los tiempos establecidos/  número de procesos del MVCT * 100)</t>
  </si>
  <si>
    <t>Gestionar e implementar las acciones y herramientas tendientes a mejorar la relación del ciudadano con el Ministerio</t>
  </si>
  <si>
    <t>Numero de actividades ejecutadas  del PAAC/Numero de actividades programadas del PAAC*100</t>
  </si>
  <si>
    <t>Agenda Regulatoria Desarrollada  en el marco del AIN</t>
  </si>
  <si>
    <t>NIN-22A</t>
  </si>
  <si>
    <t xml:space="preserve">Número </t>
  </si>
  <si>
    <t>Valor de crédito Constructor aprobado en MM de pesos</t>
  </si>
  <si>
    <t>Valor de crédito Constructor desembolsado en MM de pesos</t>
  </si>
  <si>
    <t xml:space="preserve">Porcentaje de avance en el Modelo de Gestión del Conocimiento
</t>
  </si>
  <si>
    <t>Seguimiento Ejecución presupuestal CRA</t>
  </si>
  <si>
    <t xml:space="preserve">
Lograr que cada vez mas afiliados tengan acceso a créditos de vivienda</t>
  </si>
  <si>
    <t>Pesos</t>
  </si>
  <si>
    <t>Seguimiento Ejecución presupuestal MVCT</t>
  </si>
  <si>
    <t>Porcentaje de avance del Plan Anual de Empleos Vacantes actualizado y publicado en la página web institucional.</t>
  </si>
  <si>
    <t>(Actividades ejecutadas en el plan anual de empleos vacantes / Actividades programadas) * 100</t>
  </si>
  <si>
    <t>(Actividades ejecutadas en el plan estratégico de recursos humanos/ Actividades programadas)  * 100</t>
  </si>
  <si>
    <t xml:space="preserve">
 Número de Créditos Hipotecarios Desembolsados</t>
  </si>
  <si>
    <r>
      <rPr>
        <sz val="10"/>
        <color rgb="FFC00000"/>
        <rFont val="Calibri"/>
        <family val="2"/>
        <scheme val="minor"/>
      </rPr>
      <t xml:space="preserve">
</t>
    </r>
    <r>
      <rPr>
        <sz val="10"/>
        <color theme="1"/>
        <rFont val="Calibri"/>
        <family val="2"/>
        <scheme val="minor"/>
      </rPr>
      <t xml:space="preserve">Sumatoria de los  Créditos Hipotecarios  desembolsados </t>
    </r>
  </si>
  <si>
    <r>
      <rPr>
        <sz val="10"/>
        <color rgb="FFC00000"/>
        <rFont val="Calibri"/>
        <family val="2"/>
        <scheme val="minor"/>
      </rPr>
      <t xml:space="preserve">
</t>
    </r>
    <r>
      <rPr>
        <sz val="10"/>
        <color theme="1"/>
        <rFont val="Calibri"/>
        <family val="2"/>
        <scheme val="minor"/>
      </rPr>
      <t>Sumatoria del valor de  Créditos Hipotecarios  desembolsados  (no acumulados)</t>
    </r>
  </si>
  <si>
    <r>
      <rPr>
        <sz val="10"/>
        <color rgb="FFC00000"/>
        <rFont val="Calibri"/>
        <family val="2"/>
        <scheme val="minor"/>
      </rPr>
      <t xml:space="preserve">
</t>
    </r>
    <r>
      <rPr>
        <sz val="10"/>
        <color theme="1"/>
        <rFont val="Calibri"/>
        <family val="2"/>
        <scheme val="minor"/>
      </rPr>
      <t>Valor  de Créditos Hipotecarios 
Desembolsados  en MM  de pesos</t>
    </r>
  </si>
  <si>
    <t>Porcentaje de contratos suscritos que están precedidos de una adecuada planeación y programación que permita la publicación al secop dentro de los tiempos establecidos</t>
  </si>
  <si>
    <t>Actividades de saneamiento realizadas a activos del extinto ICT-INURBE</t>
  </si>
  <si>
    <t xml:space="preserve"> PLAN ESTRATÉGICO INTEGRADO DE PLANEACIÓN Y GESTIÓN INSTITUCIONAL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</si>
</sst>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quot;-&quot;??_-;_-@_-"/>
    <numFmt numFmtId="165" formatCode="0.0%"/>
    <numFmt numFmtId="166" formatCode="_(* #,##0_);_(* \(#,##0\);_(* &quot;-&quot;??_);_(@_)"/>
    <numFmt numFmtId="167" formatCode="0.0"/>
    <numFmt numFmtId="168" formatCode="#,##0.000"/>
  </numFmts>
  <fonts count="14">
    <font>
      <sz val="11"/>
      <color theme="1"/>
      <name val="Calibri"/>
      <family val="2"/>
      <scheme val="minor"/>
    </font>
    <font>
      <sz val="12"/>
      <color theme="1"/>
      <name val="Calibri"/>
      <family val="2"/>
      <charset val="134"/>
      <scheme val="minor"/>
    </font>
    <font>
      <b/>
      <sz val="11"/>
      <color theme="1"/>
      <name val="Calibri"/>
      <family val="2"/>
      <scheme val="minor"/>
    </font>
    <font>
      <sz val="10"/>
      <color theme="1"/>
      <name val="Calibri"/>
      <family val="2"/>
      <scheme val="minor"/>
    </font>
    <font>
      <sz val="11"/>
      <color theme="1"/>
      <name val="Calibri"/>
      <family val="2"/>
      <scheme val="minor"/>
    </font>
    <font>
      <sz val="10"/>
      <name val="Calibri"/>
      <family val="2"/>
      <scheme val="minor"/>
    </font>
    <font>
      <sz val="10"/>
      <name val="Arial"/>
      <family val="2"/>
    </font>
    <font>
      <b/>
      <sz val="12"/>
      <color theme="1"/>
      <name val="Calibri"/>
      <family val="2"/>
      <charset val="134"/>
      <scheme val="minor"/>
    </font>
    <font>
      <sz val="12"/>
      <color theme="1"/>
      <name val="Verdana"/>
      <family val="2"/>
    </font>
    <font>
      <sz val="10"/>
      <color rgb="FFFF0000"/>
      <name val="Calibri"/>
      <family val="2"/>
      <scheme val="minor"/>
    </font>
    <font>
      <sz val="9"/>
      <name val="Calibri"/>
      <family val="2"/>
      <scheme val="minor"/>
    </font>
    <font>
      <sz val="9"/>
      <color theme="1"/>
      <name val="Calibri"/>
      <family val="2"/>
      <scheme val="minor"/>
    </font>
    <font>
      <sz val="10"/>
      <color rgb="FFC00000"/>
      <name val="Calibri"/>
      <family val="2"/>
      <scheme val="minor"/>
    </font>
    <font>
      <b/>
      <sz val="16"/>
      <color theme="1"/>
      <name val="Calibri"/>
      <family val="2"/>
      <charset val="134"/>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diagonal/>
    </border>
    <border>
      <left style="thin">
        <color auto="1"/>
      </left>
      <right style="medium">
        <color indexed="64"/>
      </right>
      <top/>
      <bottom/>
      <diagonal/>
    </border>
  </borders>
  <cellStyleXfs count="4">
    <xf numFmtId="0" fontId="0" fillId="0" borderId="0"/>
    <xf numFmtId="9" fontId="4" fillId="0" borderId="0" applyFont="0" applyFill="0" applyBorder="0" applyAlignment="0" applyProtection="0"/>
    <xf numFmtId="164" fontId="4" fillId="0" borderId="0" applyFont="0" applyFill="0" applyBorder="0" applyAlignment="0" applyProtection="0"/>
    <xf numFmtId="0" fontId="6" fillId="0" borderId="0"/>
  </cellStyleXfs>
  <cellXfs count="189">
    <xf numFmtId="0" fontId="0" fillId="0" borderId="0" xfId="0"/>
    <xf numFmtId="0" fontId="0" fillId="0" borderId="0" xfId="0" applyAlignment="1">
      <alignment horizontal="center" vertical="center"/>
    </xf>
    <xf numFmtId="0" fontId="2" fillId="2" borderId="7"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Fill="1"/>
    <xf numFmtId="0" fontId="0" fillId="0" borderId="0" xfId="0" applyFill="1"/>
    <xf numFmtId="0" fontId="5" fillId="2" borderId="1" xfId="0" applyFont="1" applyFill="1" applyBorder="1" applyAlignment="1">
      <alignment vertical="center" wrapText="1"/>
    </xf>
    <xf numFmtId="10" fontId="3"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9" fontId="5" fillId="2" borderId="1" xfId="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8" fontId="5"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0" fillId="2" borderId="1" xfId="1" applyFont="1" applyFill="1" applyBorder="1" applyAlignment="1">
      <alignment horizontal="center" vertical="center" wrapText="1"/>
    </xf>
    <xf numFmtId="9" fontId="11" fillId="2" borderId="1" xfId="0" applyNumberFormat="1"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1" fillId="2" borderId="17" xfId="0" applyFont="1" applyFill="1" applyBorder="1" applyAlignment="1">
      <alignment horizontal="center" vertical="center" wrapText="1"/>
    </xf>
    <xf numFmtId="0" fontId="3" fillId="2" borderId="17"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 xfId="0" applyFont="1" applyFill="1" applyBorder="1" applyAlignment="1">
      <alignment horizontal="left" vertical="top" wrapText="1"/>
    </xf>
    <xf numFmtId="3" fontId="10" fillId="2" borderId="1" xfId="0" applyNumberFormat="1"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33" xfId="0" applyFont="1" applyFill="1" applyBorder="1" applyAlignment="1">
      <alignment horizontal="center" vertical="center" wrapText="1"/>
    </xf>
    <xf numFmtId="9" fontId="5" fillId="2" borderId="17"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2" borderId="7" xfId="0" applyFont="1" applyFill="1" applyBorder="1" applyAlignment="1">
      <alignment horizontal="justify" vertical="center" wrapText="1"/>
    </xf>
    <xf numFmtId="0" fontId="3" fillId="2" borderId="7" xfId="0" applyFont="1" applyFill="1" applyBorder="1" applyAlignment="1">
      <alignment horizontal="center" vertical="center" wrapText="1"/>
    </xf>
    <xf numFmtId="9" fontId="3" fillId="2" borderId="7" xfId="1" applyFont="1" applyFill="1" applyBorder="1" applyAlignment="1">
      <alignment horizontal="center" vertical="center" wrapText="1"/>
    </xf>
    <xf numFmtId="9" fontId="5" fillId="2" borderId="7" xfId="1" applyFont="1" applyFill="1" applyBorder="1" applyAlignment="1">
      <alignment horizontal="center" vertical="center" wrapText="1"/>
    </xf>
    <xf numFmtId="9" fontId="5" fillId="2" borderId="30" xfId="0" applyNumberFormat="1"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35"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13" xfId="0" applyFont="1" applyFill="1" applyBorder="1" applyAlignment="1">
      <alignment horizontal="justify" vertical="center" wrapText="1"/>
    </xf>
    <xf numFmtId="0" fontId="5" fillId="2" borderId="2" xfId="0" applyFont="1" applyFill="1" applyBorder="1" applyAlignment="1">
      <alignment horizontal="justify" vertical="center" wrapText="1"/>
    </xf>
    <xf numFmtId="0" fontId="7" fillId="2" borderId="1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8"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14"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9" fontId="3" fillId="2" borderId="12" xfId="0" applyNumberFormat="1"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9" fontId="3" fillId="2" borderId="12" xfId="1" applyFont="1" applyFill="1" applyBorder="1" applyAlignment="1">
      <alignment horizontal="center" vertical="center" wrapText="1"/>
    </xf>
    <xf numFmtId="9" fontId="3" fillId="2" borderId="13" xfId="1" applyFont="1" applyFill="1" applyBorder="1" applyAlignment="1">
      <alignment horizontal="center" vertical="center" wrapText="1"/>
    </xf>
    <xf numFmtId="9" fontId="3" fillId="2" borderId="2" xfId="1" applyFont="1" applyFill="1" applyBorder="1" applyAlignment="1">
      <alignment horizontal="center" vertical="center" wrapText="1"/>
    </xf>
    <xf numFmtId="9" fontId="5" fillId="2" borderId="12" xfId="0" applyNumberFormat="1" applyFont="1" applyFill="1" applyBorder="1" applyAlignment="1">
      <alignment horizontal="center" vertical="center" wrapText="1"/>
    </xf>
    <xf numFmtId="9" fontId="5" fillId="2" borderId="13" xfId="0" applyNumberFormat="1" applyFont="1" applyFill="1" applyBorder="1" applyAlignment="1">
      <alignment horizontal="center" vertical="center" wrapText="1"/>
    </xf>
    <xf numFmtId="9" fontId="5" fillId="2" borderId="2" xfId="0" applyNumberFormat="1"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1" xfId="0" applyFont="1" applyFill="1" applyBorder="1" applyAlignment="1">
      <alignment horizontal="center" vertical="center" wrapText="1"/>
    </xf>
    <xf numFmtId="1" fontId="5" fillId="2" borderId="12"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3" fillId="3" borderId="3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16" xfId="0" applyFont="1" applyFill="1" applyBorder="1" applyAlignment="1">
      <alignment horizontal="justify"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 xfId="0" applyFont="1" applyFill="1" applyBorder="1" applyAlignment="1">
      <alignment horizontal="left" vertical="center" wrapText="1"/>
    </xf>
    <xf numFmtId="3" fontId="3" fillId="2" borderId="12" xfId="0" applyNumberFormat="1" applyFont="1" applyFill="1" applyBorder="1" applyAlignment="1">
      <alignment horizontal="center" vertical="center" wrapText="1"/>
    </xf>
    <xf numFmtId="3" fontId="3" fillId="2" borderId="13"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9" fontId="5" fillId="2" borderId="12" xfId="1" applyFont="1" applyFill="1" applyBorder="1" applyAlignment="1">
      <alignment horizontal="center" vertical="center" wrapText="1"/>
    </xf>
    <xf numFmtId="9" fontId="5" fillId="2" borderId="2" xfId="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13"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65" fontId="3" fillId="2" borderId="12" xfId="1" applyNumberFormat="1" applyFont="1" applyFill="1" applyBorder="1" applyAlignment="1">
      <alignment horizontal="center" vertical="center" wrapText="1"/>
    </xf>
    <xf numFmtId="165" fontId="3" fillId="2" borderId="13" xfId="1" applyNumberFormat="1"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5" fillId="2" borderId="12" xfId="1" applyNumberFormat="1" applyFont="1" applyFill="1" applyBorder="1" applyAlignment="1">
      <alignment horizontal="center" vertical="center" wrapText="1"/>
    </xf>
    <xf numFmtId="165" fontId="5" fillId="2" borderId="13" xfId="1"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2" xfId="0" applyFont="1" applyFill="1" applyBorder="1" applyAlignment="1">
      <alignment horizontal="center" vertical="center" wrapText="1"/>
    </xf>
    <xf numFmtId="10" fontId="5" fillId="2" borderId="12" xfId="0" applyNumberFormat="1" applyFont="1" applyFill="1" applyBorder="1" applyAlignment="1">
      <alignment horizontal="center" vertical="center" wrapText="1"/>
    </xf>
    <xf numFmtId="10" fontId="5" fillId="2" borderId="13"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6" fontId="5" fillId="2" borderId="12" xfId="2" applyNumberFormat="1" applyFont="1" applyFill="1" applyBorder="1" applyAlignment="1">
      <alignment horizontal="center" vertical="center" wrapText="1"/>
    </xf>
    <xf numFmtId="166" fontId="5" fillId="2" borderId="13" xfId="2" applyNumberFormat="1" applyFont="1" applyFill="1" applyBorder="1" applyAlignment="1">
      <alignment horizontal="center" vertical="center" wrapText="1"/>
    </xf>
    <xf numFmtId="166" fontId="5" fillId="2" borderId="2" xfId="2" applyNumberFormat="1" applyFont="1" applyFill="1" applyBorder="1" applyAlignment="1">
      <alignment horizontal="center" vertical="center" wrapText="1"/>
    </xf>
    <xf numFmtId="168" fontId="3" fillId="2" borderId="12" xfId="0" applyNumberFormat="1" applyFont="1" applyFill="1" applyBorder="1" applyAlignment="1">
      <alignment horizontal="center" vertical="center" wrapText="1"/>
    </xf>
    <xf numFmtId="168" fontId="3" fillId="2" borderId="13" xfId="0" applyNumberFormat="1" applyFont="1" applyFill="1" applyBorder="1" applyAlignment="1">
      <alignment horizontal="center" vertical="center" wrapText="1"/>
    </xf>
    <xf numFmtId="168" fontId="3" fillId="2" borderId="2" xfId="0" applyNumberFormat="1" applyFont="1" applyFill="1" applyBorder="1" applyAlignment="1">
      <alignment horizontal="center" vertical="center" wrapText="1"/>
    </xf>
    <xf numFmtId="168" fontId="5" fillId="2" borderId="12" xfId="0" applyNumberFormat="1" applyFont="1" applyFill="1" applyBorder="1" applyAlignment="1">
      <alignment horizontal="center" vertical="center" wrapText="1"/>
    </xf>
    <xf numFmtId="168" fontId="5" fillId="2" borderId="13" xfId="0" applyNumberFormat="1" applyFont="1" applyFill="1" applyBorder="1" applyAlignment="1">
      <alignment horizontal="center" vertical="center" wrapText="1"/>
    </xf>
    <xf numFmtId="168" fontId="5" fillId="2" borderId="2"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165" fontId="3" fillId="2" borderId="13"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2" xfId="0" applyFont="1" applyFill="1" applyBorder="1" applyAlignment="1">
      <alignment horizontal="center" vertical="center"/>
    </xf>
    <xf numFmtId="0" fontId="3" fillId="2" borderId="12" xfId="2" applyNumberFormat="1" applyFont="1" applyFill="1" applyBorder="1" applyAlignment="1">
      <alignment horizontal="center" vertical="center" wrapText="1"/>
    </xf>
    <xf numFmtId="0" fontId="3" fillId="2" borderId="13" xfId="2" applyNumberFormat="1"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0" fontId="5" fillId="2" borderId="12" xfId="2" applyNumberFormat="1" applyFont="1" applyFill="1" applyBorder="1" applyAlignment="1">
      <alignment horizontal="center" vertical="center" wrapText="1"/>
    </xf>
    <xf numFmtId="0" fontId="5" fillId="2" borderId="13" xfId="2"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3" fillId="2" borderId="35" xfId="0" applyNumberFormat="1" applyFont="1" applyFill="1" applyBorder="1" applyAlignment="1">
      <alignment horizontal="center" vertical="center" wrapText="1"/>
    </xf>
    <xf numFmtId="0" fontId="3" fillId="2" borderId="37"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9" fontId="5" fillId="2" borderId="13" xfId="1" applyFont="1" applyFill="1" applyBorder="1" applyAlignment="1">
      <alignment horizontal="center" vertical="center" wrapText="1"/>
    </xf>
    <xf numFmtId="0" fontId="3" fillId="2" borderId="17" xfId="0" applyFont="1" applyFill="1" applyBorder="1" applyAlignment="1">
      <alignment horizontal="center" vertical="center" wrapText="1"/>
    </xf>
    <xf numFmtId="9" fontId="5" fillId="2" borderId="35"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9" fontId="5" fillId="2" borderId="32"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7" xfId="0" applyFont="1" applyFill="1" applyBorder="1" applyAlignment="1">
      <alignment horizontal="left" vertical="center" wrapText="1"/>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5050"/>
      <color rgb="FFFFFF99"/>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333375</xdr:colOff>
          <xdr:row>0</xdr:row>
          <xdr:rowOff>114300</xdr:rowOff>
        </xdr:from>
        <xdr:to>
          <xdr:col>1</xdr:col>
          <xdr:colOff>962025</xdr:colOff>
          <xdr:row>2</xdr:row>
          <xdr:rowOff>114300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T296"/>
  <sheetViews>
    <sheetView tabSelected="1" zoomScale="80" zoomScaleNormal="80" zoomScalePageLayoutView="130" workbookViewId="0">
      <pane xSplit="2" ySplit="5" topLeftCell="C202" activePane="bottomRight" state="frozen"/>
      <selection activeCell="A2" sqref="A2:A3"/>
      <selection pane="topRight" activeCell="A2" sqref="A2:A3"/>
      <selection pane="bottomLeft" activeCell="A2" sqref="A2:A3"/>
      <selection pane="bottomRight" sqref="A1:T296"/>
    </sheetView>
  </sheetViews>
  <sheetFormatPr baseColWidth="10" defaultColWidth="10.85546875" defaultRowHeight="15.75"/>
  <cols>
    <col min="1" max="1" width="20.42578125" style="5" customWidth="1"/>
    <col min="2" max="2" width="18" style="5" customWidth="1"/>
    <col min="3" max="3" width="22.42578125" style="4" customWidth="1"/>
    <col min="4" max="4" width="50" style="4" customWidth="1"/>
    <col min="5" max="5" width="11.7109375" style="4" customWidth="1"/>
    <col min="6" max="6" width="57.28515625" style="4" customWidth="1"/>
    <col min="7" max="7" width="54.140625" style="4" customWidth="1"/>
    <col min="8" max="8" width="8" style="4" customWidth="1"/>
    <col min="9" max="9" width="51" style="4" customWidth="1"/>
    <col min="10" max="10" width="16.140625" style="6" customWidth="1"/>
    <col min="11" max="12" width="16.42578125" style="6" customWidth="1"/>
    <col min="13" max="13" width="16.85546875" style="6" customWidth="1"/>
    <col min="14" max="14" width="14.5703125" style="6" customWidth="1"/>
    <col min="15" max="15" width="13.7109375" style="6" customWidth="1"/>
    <col min="16" max="16" width="18.140625" style="6" customWidth="1"/>
    <col min="17" max="17" width="11.42578125" style="1" hidden="1" customWidth="1"/>
    <col min="18" max="18" width="7.42578125" style="1" hidden="1" customWidth="1"/>
    <col min="19" max="19" width="6.42578125" style="1" hidden="1" customWidth="1"/>
    <col min="20" max="20" width="18.28515625" style="4" customWidth="1"/>
    <col min="21" max="16384" width="10.85546875" style="4"/>
  </cols>
  <sheetData>
    <row r="1" spans="1:20" ht="22.5" customHeight="1">
      <c r="A1" s="78"/>
      <c r="B1" s="79"/>
      <c r="C1" s="97" t="s">
        <v>440</v>
      </c>
      <c r="D1" s="98"/>
      <c r="E1" s="98"/>
      <c r="F1" s="98"/>
      <c r="G1" s="98"/>
      <c r="H1" s="98"/>
      <c r="I1" s="98"/>
      <c r="J1" s="98"/>
      <c r="K1" s="98"/>
      <c r="L1" s="98"/>
      <c r="M1" s="98"/>
      <c r="N1" s="98"/>
      <c r="O1" s="99"/>
      <c r="P1" s="88" t="s">
        <v>318</v>
      </c>
      <c r="Q1" s="89"/>
      <c r="R1" s="89"/>
      <c r="S1" s="89"/>
      <c r="T1" s="90"/>
    </row>
    <row r="2" spans="1:20" ht="24.75" customHeight="1">
      <c r="A2" s="80"/>
      <c r="B2" s="81"/>
      <c r="C2" s="100"/>
      <c r="D2" s="101"/>
      <c r="E2" s="101"/>
      <c r="F2" s="101"/>
      <c r="G2" s="101"/>
      <c r="H2" s="101"/>
      <c r="I2" s="101"/>
      <c r="J2" s="101"/>
      <c r="K2" s="101"/>
      <c r="L2" s="101"/>
      <c r="M2" s="101"/>
      <c r="N2" s="101"/>
      <c r="O2" s="102"/>
      <c r="P2" s="91" t="s">
        <v>325</v>
      </c>
      <c r="Q2" s="92"/>
      <c r="R2" s="92"/>
      <c r="S2" s="92"/>
      <c r="T2" s="93"/>
    </row>
    <row r="3" spans="1:20" ht="28.5" customHeight="1" thickBot="1">
      <c r="A3" s="82"/>
      <c r="B3" s="83"/>
      <c r="C3" s="103"/>
      <c r="D3" s="104"/>
      <c r="E3" s="104"/>
      <c r="F3" s="104"/>
      <c r="G3" s="104"/>
      <c r="H3" s="104"/>
      <c r="I3" s="104"/>
      <c r="J3" s="104"/>
      <c r="K3" s="104"/>
      <c r="L3" s="104"/>
      <c r="M3" s="104"/>
      <c r="N3" s="104"/>
      <c r="O3" s="105"/>
      <c r="P3" s="94" t="s">
        <v>319</v>
      </c>
      <c r="Q3" s="95"/>
      <c r="R3" s="95"/>
      <c r="S3" s="95"/>
      <c r="T3" s="96"/>
    </row>
    <row r="4" spans="1:20" ht="33" customHeight="1">
      <c r="A4" s="86" t="s">
        <v>21</v>
      </c>
      <c r="B4" s="74" t="s">
        <v>0</v>
      </c>
      <c r="C4" s="74" t="s">
        <v>383</v>
      </c>
      <c r="D4" s="74" t="s">
        <v>1</v>
      </c>
      <c r="E4" s="74" t="s">
        <v>2</v>
      </c>
      <c r="F4" s="74" t="s">
        <v>3</v>
      </c>
      <c r="G4" s="74" t="s">
        <v>4</v>
      </c>
      <c r="H4" s="74" t="s">
        <v>165</v>
      </c>
      <c r="I4" s="74" t="s">
        <v>5</v>
      </c>
      <c r="J4" s="74" t="s">
        <v>326</v>
      </c>
      <c r="K4" s="74" t="s">
        <v>24</v>
      </c>
      <c r="L4" s="74" t="s">
        <v>393</v>
      </c>
      <c r="M4" s="76" t="s">
        <v>32</v>
      </c>
      <c r="N4" s="76"/>
      <c r="O4" s="76"/>
      <c r="P4" s="76"/>
      <c r="Q4" s="77"/>
      <c r="R4" s="77"/>
      <c r="S4" s="77"/>
      <c r="T4" s="84" t="s">
        <v>323</v>
      </c>
    </row>
    <row r="5" spans="1:20" ht="35.25" customHeight="1" thickBot="1">
      <c r="A5" s="87"/>
      <c r="B5" s="75"/>
      <c r="C5" s="75"/>
      <c r="D5" s="75"/>
      <c r="E5" s="75"/>
      <c r="F5" s="75"/>
      <c r="G5" s="75"/>
      <c r="H5" s="75"/>
      <c r="I5" s="75"/>
      <c r="J5" s="75"/>
      <c r="K5" s="75"/>
      <c r="L5" s="75"/>
      <c r="M5" s="44">
        <v>2015</v>
      </c>
      <c r="N5" s="44">
        <v>2016</v>
      </c>
      <c r="O5" s="44">
        <v>2017</v>
      </c>
      <c r="P5" s="44">
        <v>2018</v>
      </c>
      <c r="Q5" s="2">
        <v>2019</v>
      </c>
      <c r="R5" s="2">
        <v>2020</v>
      </c>
      <c r="S5" s="2">
        <v>2021</v>
      </c>
      <c r="T5" s="85"/>
    </row>
    <row r="6" spans="1:20" customFormat="1" ht="36" hidden="1" customHeight="1">
      <c r="A6" s="122" t="s">
        <v>6</v>
      </c>
      <c r="B6" s="58" t="s">
        <v>7</v>
      </c>
      <c r="C6" s="58" t="s">
        <v>18</v>
      </c>
      <c r="D6" s="130" t="s">
        <v>43</v>
      </c>
      <c r="E6" s="58" t="s">
        <v>102</v>
      </c>
      <c r="F6" s="130" t="s">
        <v>330</v>
      </c>
      <c r="G6" s="37" t="s">
        <v>384</v>
      </c>
      <c r="H6" s="36" t="s">
        <v>166</v>
      </c>
      <c r="I6" s="37" t="s">
        <v>156</v>
      </c>
      <c r="J6" s="36" t="s">
        <v>327</v>
      </c>
      <c r="K6" s="40">
        <f>P6</f>
        <v>9.5089302000000001E-2</v>
      </c>
      <c r="L6" s="40">
        <v>9.8000000000000004E-2</v>
      </c>
      <c r="M6" s="40">
        <v>9.8000000000000004E-2</v>
      </c>
      <c r="N6" s="40">
        <f>M6+(M6*-1%)</f>
        <v>9.7020000000000009E-2</v>
      </c>
      <c r="O6" s="40">
        <f>N6+(N6*-1%)</f>
        <v>9.6049800000000005E-2</v>
      </c>
      <c r="P6" s="41">
        <f>O6+(O6*-1%)</f>
        <v>9.5089302000000001E-2</v>
      </c>
      <c r="Q6" s="40"/>
      <c r="R6" s="40"/>
      <c r="S6" s="40"/>
      <c r="T6" s="45" t="s">
        <v>317</v>
      </c>
    </row>
    <row r="7" spans="1:20" customFormat="1" ht="33.75" hidden="1" customHeight="1">
      <c r="A7" s="108"/>
      <c r="B7" s="109"/>
      <c r="C7" s="109"/>
      <c r="D7" s="69"/>
      <c r="E7" s="109"/>
      <c r="F7" s="69"/>
      <c r="G7" s="43" t="s">
        <v>385</v>
      </c>
      <c r="H7" s="39" t="s">
        <v>167</v>
      </c>
      <c r="I7" s="43" t="s">
        <v>157</v>
      </c>
      <c r="J7" s="39" t="s">
        <v>327</v>
      </c>
      <c r="K7" s="10">
        <f t="shared" ref="K7:K10" si="0">P7</f>
        <v>9.800019900000001E-2</v>
      </c>
      <c r="L7" s="10">
        <v>0.10100000000000001</v>
      </c>
      <c r="M7" s="10">
        <v>0.10100000000000001</v>
      </c>
      <c r="N7" s="10">
        <f t="shared" ref="N7:P10" si="1">M7+(M7*-1%)</f>
        <v>9.9990000000000009E-2</v>
      </c>
      <c r="O7" s="10">
        <f t="shared" si="1"/>
        <v>9.8990100000000011E-2</v>
      </c>
      <c r="P7" s="35">
        <f t="shared" si="1"/>
        <v>9.800019900000001E-2</v>
      </c>
      <c r="Q7" s="10"/>
      <c r="R7" s="10"/>
      <c r="S7" s="10"/>
      <c r="T7" s="29" t="s">
        <v>317</v>
      </c>
    </row>
    <row r="8" spans="1:20" customFormat="1" ht="42" hidden="1" customHeight="1">
      <c r="A8" s="108"/>
      <c r="B8" s="109"/>
      <c r="C8" s="109"/>
      <c r="D8" s="69"/>
      <c r="E8" s="109"/>
      <c r="F8" s="69"/>
      <c r="G8" s="43" t="s">
        <v>386</v>
      </c>
      <c r="H8" s="39" t="s">
        <v>168</v>
      </c>
      <c r="I8" s="43" t="s">
        <v>158</v>
      </c>
      <c r="J8" s="39" t="s">
        <v>327</v>
      </c>
      <c r="K8" s="10">
        <f t="shared" si="0"/>
        <v>4.4633753999999998E-2</v>
      </c>
      <c r="L8" s="10">
        <v>4.5999999999999999E-2</v>
      </c>
      <c r="M8" s="10">
        <v>4.5999999999999999E-2</v>
      </c>
      <c r="N8" s="10">
        <f t="shared" si="1"/>
        <v>4.5539999999999997E-2</v>
      </c>
      <c r="O8" s="10">
        <f t="shared" si="1"/>
        <v>4.5084599999999996E-2</v>
      </c>
      <c r="P8" s="35">
        <f t="shared" si="1"/>
        <v>4.4633753999999998E-2</v>
      </c>
      <c r="Q8" s="10"/>
      <c r="R8" s="10"/>
      <c r="S8" s="10"/>
      <c r="T8" s="29" t="s">
        <v>317</v>
      </c>
    </row>
    <row r="9" spans="1:20" customFormat="1" ht="33.75" hidden="1" customHeight="1">
      <c r="A9" s="108"/>
      <c r="B9" s="109"/>
      <c r="C9" s="109"/>
      <c r="D9" s="69"/>
      <c r="E9" s="109"/>
      <c r="F9" s="69"/>
      <c r="G9" s="43" t="s">
        <v>387</v>
      </c>
      <c r="H9" s="39" t="s">
        <v>169</v>
      </c>
      <c r="I9" s="43" t="s">
        <v>159</v>
      </c>
      <c r="J9" s="39" t="s">
        <v>327</v>
      </c>
      <c r="K9" s="10">
        <f t="shared" si="0"/>
        <v>1.6495083000000001E-2</v>
      </c>
      <c r="L9" s="10">
        <v>1.7000000000000001E-2</v>
      </c>
      <c r="M9" s="10">
        <v>1.7000000000000001E-2</v>
      </c>
      <c r="N9" s="10">
        <f t="shared" si="1"/>
        <v>1.6830000000000001E-2</v>
      </c>
      <c r="O9" s="10">
        <f t="shared" si="1"/>
        <v>1.6661700000000002E-2</v>
      </c>
      <c r="P9" s="35">
        <f t="shared" si="1"/>
        <v>1.6495083000000001E-2</v>
      </c>
      <c r="Q9" s="10"/>
      <c r="R9" s="10"/>
      <c r="S9" s="10"/>
      <c r="T9" s="29" t="s">
        <v>317</v>
      </c>
    </row>
    <row r="10" spans="1:20" customFormat="1" ht="33.75" hidden="1" customHeight="1">
      <c r="A10" s="108"/>
      <c r="B10" s="109"/>
      <c r="C10" s="109"/>
      <c r="D10" s="70"/>
      <c r="E10" s="109"/>
      <c r="F10" s="70"/>
      <c r="G10" s="43" t="s">
        <v>388</v>
      </c>
      <c r="H10" s="39" t="s">
        <v>170</v>
      </c>
      <c r="I10" s="43" t="s">
        <v>160</v>
      </c>
      <c r="J10" s="39" t="s">
        <v>327</v>
      </c>
      <c r="K10" s="10">
        <f t="shared" si="0"/>
        <v>0.10285169399999998</v>
      </c>
      <c r="L10" s="10">
        <v>0.106</v>
      </c>
      <c r="M10" s="10">
        <v>0.106</v>
      </c>
      <c r="N10" s="10">
        <f t="shared" si="1"/>
        <v>0.10493999999999999</v>
      </c>
      <c r="O10" s="10">
        <f t="shared" si="1"/>
        <v>0.10389059999999999</v>
      </c>
      <c r="P10" s="35">
        <f t="shared" si="1"/>
        <v>0.10285169399999998</v>
      </c>
      <c r="Q10" s="10"/>
      <c r="R10" s="10"/>
      <c r="S10" s="10"/>
      <c r="T10" s="29" t="s">
        <v>317</v>
      </c>
    </row>
    <row r="11" spans="1:20" customFormat="1" ht="86.25" customHeight="1">
      <c r="A11" s="120" t="s">
        <v>6</v>
      </c>
      <c r="B11" s="56" t="s">
        <v>8</v>
      </c>
      <c r="C11" s="56" t="s">
        <v>18</v>
      </c>
      <c r="D11" s="68" t="s">
        <v>89</v>
      </c>
      <c r="E11" s="56" t="s">
        <v>102</v>
      </c>
      <c r="F11" s="71" t="s">
        <v>299</v>
      </c>
      <c r="G11" s="131" t="s">
        <v>344</v>
      </c>
      <c r="H11" s="56" t="s">
        <v>171</v>
      </c>
      <c r="I11" s="68" t="s">
        <v>345</v>
      </c>
      <c r="J11" s="56" t="s">
        <v>327</v>
      </c>
      <c r="K11" s="111">
        <f>P11</f>
        <v>0.92</v>
      </c>
      <c r="L11" s="117">
        <v>0.9</v>
      </c>
      <c r="M11" s="117">
        <v>0.9</v>
      </c>
      <c r="N11" s="117">
        <v>0.9</v>
      </c>
      <c r="O11" s="117">
        <v>0.9</v>
      </c>
      <c r="P11" s="117">
        <v>0.92</v>
      </c>
      <c r="Q11" s="11">
        <v>0.93</v>
      </c>
      <c r="R11" s="11">
        <v>0.94</v>
      </c>
      <c r="S11" s="11">
        <v>0.95</v>
      </c>
      <c r="T11" s="65" t="s">
        <v>70</v>
      </c>
    </row>
    <row r="12" spans="1:20" customFormat="1" ht="22.5" customHeight="1">
      <c r="A12" s="121"/>
      <c r="B12" s="57"/>
      <c r="C12" s="57"/>
      <c r="D12" s="69"/>
      <c r="E12" s="57"/>
      <c r="F12" s="72"/>
      <c r="G12" s="132"/>
      <c r="H12" s="57"/>
      <c r="I12" s="69"/>
      <c r="J12" s="57"/>
      <c r="K12" s="112"/>
      <c r="L12" s="118"/>
      <c r="M12" s="118"/>
      <c r="N12" s="118"/>
      <c r="O12" s="118"/>
      <c r="P12" s="118"/>
      <c r="Q12" s="11"/>
      <c r="R12" s="11"/>
      <c r="S12" s="11"/>
      <c r="T12" s="66"/>
    </row>
    <row r="13" spans="1:20" customFormat="1" ht="15">
      <c r="A13" s="122"/>
      <c r="B13" s="58"/>
      <c r="C13" s="58"/>
      <c r="D13" s="70"/>
      <c r="E13" s="58"/>
      <c r="F13" s="73"/>
      <c r="G13" s="133"/>
      <c r="H13" s="58"/>
      <c r="I13" s="70"/>
      <c r="J13" s="58"/>
      <c r="K13" s="113"/>
      <c r="L13" s="119"/>
      <c r="M13" s="119"/>
      <c r="N13" s="119"/>
      <c r="O13" s="119"/>
      <c r="P13" s="119"/>
      <c r="Q13" s="11"/>
      <c r="R13" s="11"/>
      <c r="S13" s="11"/>
      <c r="T13" s="67"/>
    </row>
    <row r="14" spans="1:20" customFormat="1" ht="52.5" customHeight="1">
      <c r="A14" s="120" t="s">
        <v>6</v>
      </c>
      <c r="B14" s="56" t="s">
        <v>416</v>
      </c>
      <c r="C14" s="56" t="s">
        <v>18</v>
      </c>
      <c r="D14" s="56" t="s">
        <v>417</v>
      </c>
      <c r="E14" s="56" t="s">
        <v>22</v>
      </c>
      <c r="F14" s="56" t="s">
        <v>348</v>
      </c>
      <c r="G14" s="21" t="s">
        <v>413</v>
      </c>
      <c r="H14" s="24" t="s">
        <v>414</v>
      </c>
      <c r="I14" s="21" t="s">
        <v>23</v>
      </c>
      <c r="J14" s="38" t="s">
        <v>328</v>
      </c>
      <c r="K14" s="30">
        <v>45629</v>
      </c>
      <c r="L14" s="30">
        <v>31371</v>
      </c>
      <c r="M14" s="38">
        <v>25000</v>
      </c>
      <c r="N14" s="38">
        <v>20629</v>
      </c>
      <c r="O14" s="38">
        <v>0</v>
      </c>
      <c r="P14" s="39">
        <v>0</v>
      </c>
      <c r="Q14" s="24">
        <v>0</v>
      </c>
      <c r="R14" s="24">
        <v>0</v>
      </c>
      <c r="S14" s="28">
        <v>0</v>
      </c>
      <c r="T14" s="29" t="s">
        <v>320</v>
      </c>
    </row>
    <row r="15" spans="1:20" customFormat="1" ht="60.75" customHeight="1">
      <c r="A15" s="121"/>
      <c r="B15" s="57"/>
      <c r="C15" s="57"/>
      <c r="D15" s="57"/>
      <c r="E15" s="57"/>
      <c r="F15" s="57"/>
      <c r="G15" s="21" t="s">
        <v>130</v>
      </c>
      <c r="H15" s="38" t="s">
        <v>172</v>
      </c>
      <c r="I15" s="21" t="s">
        <v>88</v>
      </c>
      <c r="J15" s="38" t="s">
        <v>328</v>
      </c>
      <c r="K15" s="38">
        <f t="shared" ref="K15:K29" si="2">M15+N15+O15+P15</f>
        <v>61174</v>
      </c>
      <c r="L15" s="12">
        <v>22698</v>
      </c>
      <c r="M15" s="38">
        <v>29841</v>
      </c>
      <c r="N15" s="38">
        <v>23333</v>
      </c>
      <c r="O15" s="39">
        <v>8000</v>
      </c>
      <c r="P15" s="39">
        <v>0</v>
      </c>
      <c r="Q15" s="38">
        <v>0</v>
      </c>
      <c r="R15" s="38">
        <v>0</v>
      </c>
      <c r="S15" s="38">
        <v>0</v>
      </c>
      <c r="T15" s="29" t="s">
        <v>320</v>
      </c>
    </row>
    <row r="16" spans="1:20" customFormat="1" ht="66" customHeight="1">
      <c r="A16" s="121"/>
      <c r="B16" s="57"/>
      <c r="C16" s="57"/>
      <c r="D16" s="57"/>
      <c r="E16" s="57"/>
      <c r="F16" s="57"/>
      <c r="G16" s="68" t="s">
        <v>25</v>
      </c>
      <c r="H16" s="56" t="s">
        <v>173</v>
      </c>
      <c r="I16" s="68" t="s">
        <v>23</v>
      </c>
      <c r="J16" s="56" t="s">
        <v>328</v>
      </c>
      <c r="K16" s="56">
        <f t="shared" si="2"/>
        <v>130600</v>
      </c>
      <c r="L16" s="134">
        <v>86130</v>
      </c>
      <c r="M16" s="56">
        <v>30100</v>
      </c>
      <c r="N16" s="56">
        <v>33500</v>
      </c>
      <c r="O16" s="56">
        <v>33500</v>
      </c>
      <c r="P16" s="59">
        <v>33500</v>
      </c>
      <c r="Q16" s="38"/>
      <c r="R16" s="38"/>
      <c r="S16" s="38"/>
      <c r="T16" s="65" t="s">
        <v>320</v>
      </c>
    </row>
    <row r="17" spans="1:20" customFormat="1" ht="15">
      <c r="A17" s="121"/>
      <c r="B17" s="57"/>
      <c r="C17" s="57"/>
      <c r="D17" s="57"/>
      <c r="E17" s="57"/>
      <c r="F17" s="57"/>
      <c r="G17" s="70"/>
      <c r="H17" s="58"/>
      <c r="I17" s="70"/>
      <c r="J17" s="58"/>
      <c r="K17" s="58"/>
      <c r="L17" s="136"/>
      <c r="M17" s="58"/>
      <c r="N17" s="58"/>
      <c r="O17" s="58"/>
      <c r="P17" s="61"/>
      <c r="Q17" s="38"/>
      <c r="R17" s="38"/>
      <c r="S17" s="38"/>
      <c r="T17" s="67"/>
    </row>
    <row r="18" spans="1:20" customFormat="1" ht="60" customHeight="1">
      <c r="A18" s="121"/>
      <c r="B18" s="57"/>
      <c r="C18" s="57"/>
      <c r="D18" s="57"/>
      <c r="E18" s="57"/>
      <c r="F18" s="57"/>
      <c r="G18" s="68" t="s">
        <v>27</v>
      </c>
      <c r="H18" s="56" t="s">
        <v>174</v>
      </c>
      <c r="I18" s="68" t="s">
        <v>23</v>
      </c>
      <c r="J18" s="56" t="s">
        <v>328</v>
      </c>
      <c r="K18" s="56">
        <f t="shared" si="2"/>
        <v>30000</v>
      </c>
      <c r="L18" s="134">
        <v>92695</v>
      </c>
      <c r="M18" s="56">
        <v>5000</v>
      </c>
      <c r="N18" s="56">
        <v>10000</v>
      </c>
      <c r="O18" s="56">
        <v>10000</v>
      </c>
      <c r="P18" s="59">
        <v>5000</v>
      </c>
      <c r="Q18" s="38"/>
      <c r="R18" s="38"/>
      <c r="S18" s="38"/>
      <c r="T18" s="65" t="s">
        <v>320</v>
      </c>
    </row>
    <row r="19" spans="1:20" customFormat="1" ht="15">
      <c r="A19" s="121"/>
      <c r="B19" s="57"/>
      <c r="C19" s="57"/>
      <c r="D19" s="57"/>
      <c r="E19" s="57"/>
      <c r="F19" s="57"/>
      <c r="G19" s="70"/>
      <c r="H19" s="58"/>
      <c r="I19" s="70"/>
      <c r="J19" s="58"/>
      <c r="K19" s="58"/>
      <c r="L19" s="136"/>
      <c r="M19" s="58"/>
      <c r="N19" s="58"/>
      <c r="O19" s="58"/>
      <c r="P19" s="61"/>
      <c r="Q19" s="38"/>
      <c r="R19" s="38"/>
      <c r="S19" s="38"/>
      <c r="T19" s="67"/>
    </row>
    <row r="20" spans="1:20" customFormat="1" ht="36" customHeight="1">
      <c r="A20" s="121"/>
      <c r="B20" s="57"/>
      <c r="C20" s="57"/>
      <c r="D20" s="57"/>
      <c r="E20" s="57"/>
      <c r="F20" s="57"/>
      <c r="G20" s="68" t="s">
        <v>26</v>
      </c>
      <c r="H20" s="56" t="s">
        <v>175</v>
      </c>
      <c r="I20" s="68" t="s">
        <v>23</v>
      </c>
      <c r="J20" s="56" t="s">
        <v>328</v>
      </c>
      <c r="K20" s="56">
        <f t="shared" si="2"/>
        <v>88000</v>
      </c>
      <c r="L20" s="56">
        <v>0</v>
      </c>
      <c r="M20" s="56">
        <v>10000</v>
      </c>
      <c r="N20" s="56">
        <v>30000</v>
      </c>
      <c r="O20" s="56">
        <v>25000</v>
      </c>
      <c r="P20" s="59">
        <v>23000</v>
      </c>
      <c r="Q20" s="38">
        <f>91577-88000</f>
        <v>3577</v>
      </c>
      <c r="R20" s="38">
        <v>0</v>
      </c>
      <c r="S20" s="38">
        <v>0</v>
      </c>
      <c r="T20" s="65" t="s">
        <v>320</v>
      </c>
    </row>
    <row r="21" spans="1:20" customFormat="1" ht="15">
      <c r="A21" s="121"/>
      <c r="B21" s="57"/>
      <c r="C21" s="57"/>
      <c r="D21" s="57"/>
      <c r="E21" s="57"/>
      <c r="F21" s="57"/>
      <c r="G21" s="70"/>
      <c r="H21" s="58"/>
      <c r="I21" s="70"/>
      <c r="J21" s="58"/>
      <c r="K21" s="58"/>
      <c r="L21" s="58"/>
      <c r="M21" s="58"/>
      <c r="N21" s="58"/>
      <c r="O21" s="58"/>
      <c r="P21" s="61"/>
      <c r="Q21" s="38"/>
      <c r="R21" s="38"/>
      <c r="S21" s="38"/>
      <c r="T21" s="67"/>
    </row>
    <row r="22" spans="1:20" customFormat="1" ht="68.25" customHeight="1">
      <c r="A22" s="121"/>
      <c r="B22" s="57"/>
      <c r="C22" s="57"/>
      <c r="D22" s="57"/>
      <c r="E22" s="57"/>
      <c r="F22" s="57"/>
      <c r="G22" s="68" t="s">
        <v>131</v>
      </c>
      <c r="H22" s="56" t="s">
        <v>176</v>
      </c>
      <c r="I22" s="68" t="s">
        <v>88</v>
      </c>
      <c r="J22" s="56" t="s">
        <v>328</v>
      </c>
      <c r="K22" s="56">
        <f t="shared" si="2"/>
        <v>39286</v>
      </c>
      <c r="L22" s="56">
        <v>0</v>
      </c>
      <c r="M22" s="56">
        <v>1886</v>
      </c>
      <c r="N22" s="56">
        <v>7200</v>
      </c>
      <c r="O22" s="56">
        <v>12000</v>
      </c>
      <c r="P22" s="59">
        <v>18200</v>
      </c>
      <c r="Q22" s="38">
        <v>31815</v>
      </c>
      <c r="R22" s="38">
        <v>0</v>
      </c>
      <c r="S22" s="38">
        <v>0</v>
      </c>
      <c r="T22" s="65" t="s">
        <v>320</v>
      </c>
    </row>
    <row r="23" spans="1:20" customFormat="1" ht="15">
      <c r="A23" s="121"/>
      <c r="B23" s="57"/>
      <c r="C23" s="57"/>
      <c r="D23" s="57"/>
      <c r="E23" s="57"/>
      <c r="F23" s="57"/>
      <c r="G23" s="70"/>
      <c r="H23" s="58"/>
      <c r="I23" s="70"/>
      <c r="J23" s="58"/>
      <c r="K23" s="58"/>
      <c r="L23" s="58"/>
      <c r="M23" s="58"/>
      <c r="N23" s="58"/>
      <c r="O23" s="58"/>
      <c r="P23" s="61"/>
      <c r="Q23" s="38"/>
      <c r="R23" s="38"/>
      <c r="S23" s="38"/>
      <c r="T23" s="67"/>
    </row>
    <row r="24" spans="1:20" customFormat="1" ht="58.5" customHeight="1">
      <c r="A24" s="121"/>
      <c r="B24" s="57"/>
      <c r="C24" s="57"/>
      <c r="D24" s="57"/>
      <c r="E24" s="57"/>
      <c r="F24" s="57"/>
      <c r="G24" s="71" t="s">
        <v>364</v>
      </c>
      <c r="H24" s="56" t="s">
        <v>300</v>
      </c>
      <c r="I24" s="68" t="s">
        <v>343</v>
      </c>
      <c r="J24" s="56" t="s">
        <v>328</v>
      </c>
      <c r="K24" s="137">
        <f>P24</f>
        <v>0.5</v>
      </c>
      <c r="L24" s="137">
        <v>0.5</v>
      </c>
      <c r="M24" s="137">
        <v>0.5</v>
      </c>
      <c r="N24" s="137">
        <v>0.5</v>
      </c>
      <c r="O24" s="137">
        <v>0.5</v>
      </c>
      <c r="P24" s="137">
        <v>0.5</v>
      </c>
      <c r="Q24" s="14"/>
      <c r="R24" s="14"/>
      <c r="S24" s="14"/>
      <c r="T24" s="65" t="s">
        <v>320</v>
      </c>
    </row>
    <row r="25" spans="1:20" customFormat="1" ht="15">
      <c r="A25" s="121"/>
      <c r="B25" s="57"/>
      <c r="C25" s="57"/>
      <c r="D25" s="57"/>
      <c r="E25" s="57"/>
      <c r="F25" s="57"/>
      <c r="G25" s="73"/>
      <c r="H25" s="58"/>
      <c r="I25" s="70"/>
      <c r="J25" s="58"/>
      <c r="K25" s="138"/>
      <c r="L25" s="138"/>
      <c r="M25" s="138"/>
      <c r="N25" s="138"/>
      <c r="O25" s="138"/>
      <c r="P25" s="138"/>
      <c r="Q25" s="14"/>
      <c r="R25" s="14"/>
      <c r="S25" s="14"/>
      <c r="T25" s="67"/>
    </row>
    <row r="26" spans="1:20" customFormat="1" ht="44.25" customHeight="1">
      <c r="A26" s="121"/>
      <c r="B26" s="57"/>
      <c r="C26" s="57"/>
      <c r="D26" s="57"/>
      <c r="E26" s="57"/>
      <c r="F26" s="57"/>
      <c r="G26" s="71" t="s">
        <v>253</v>
      </c>
      <c r="H26" s="56" t="s">
        <v>177</v>
      </c>
      <c r="I26" s="68" t="s">
        <v>263</v>
      </c>
      <c r="J26" s="56" t="s">
        <v>328</v>
      </c>
      <c r="K26" s="123">
        <f t="shared" si="2"/>
        <v>66000</v>
      </c>
      <c r="L26" s="123">
        <v>64000</v>
      </c>
      <c r="M26" s="123">
        <v>31000</v>
      </c>
      <c r="N26" s="123">
        <v>5000</v>
      </c>
      <c r="O26" s="123">
        <v>3200</v>
      </c>
      <c r="P26" s="123">
        <v>26800</v>
      </c>
      <c r="Q26" s="39"/>
      <c r="R26" s="39"/>
      <c r="S26" s="39"/>
      <c r="T26" s="65" t="s">
        <v>320</v>
      </c>
    </row>
    <row r="27" spans="1:20" customFormat="1" ht="55.5" customHeight="1">
      <c r="A27" s="121"/>
      <c r="B27" s="57"/>
      <c r="C27" s="57"/>
      <c r="D27" s="57"/>
      <c r="E27" s="57"/>
      <c r="F27" s="57"/>
      <c r="G27" s="72"/>
      <c r="H27" s="57"/>
      <c r="I27" s="69"/>
      <c r="J27" s="57"/>
      <c r="K27" s="124"/>
      <c r="L27" s="124"/>
      <c r="M27" s="124"/>
      <c r="N27" s="124"/>
      <c r="O27" s="124"/>
      <c r="P27" s="124"/>
      <c r="Q27" s="39"/>
      <c r="R27" s="39"/>
      <c r="S27" s="39"/>
      <c r="T27" s="66"/>
    </row>
    <row r="28" spans="1:20" customFormat="1" ht="15">
      <c r="A28" s="121"/>
      <c r="B28" s="57"/>
      <c r="C28" s="57"/>
      <c r="D28" s="57"/>
      <c r="E28" s="57"/>
      <c r="F28" s="57"/>
      <c r="G28" s="73"/>
      <c r="H28" s="58"/>
      <c r="I28" s="70"/>
      <c r="J28" s="58"/>
      <c r="K28" s="125"/>
      <c r="L28" s="125"/>
      <c r="M28" s="125"/>
      <c r="N28" s="125"/>
      <c r="O28" s="125"/>
      <c r="P28" s="125"/>
      <c r="Q28" s="39"/>
      <c r="R28" s="39"/>
      <c r="S28" s="39"/>
      <c r="T28" s="67"/>
    </row>
    <row r="29" spans="1:20" customFormat="1" ht="25.5" customHeight="1">
      <c r="A29" s="121"/>
      <c r="B29" s="57"/>
      <c r="C29" s="57"/>
      <c r="D29" s="57"/>
      <c r="E29" s="57"/>
      <c r="F29" s="57"/>
      <c r="G29" s="71" t="s">
        <v>254</v>
      </c>
      <c r="H29" s="56" t="s">
        <v>178</v>
      </c>
      <c r="I29" s="68" t="s">
        <v>264</v>
      </c>
      <c r="J29" s="56" t="s">
        <v>328</v>
      </c>
      <c r="K29" s="123">
        <f t="shared" si="2"/>
        <v>50000</v>
      </c>
      <c r="L29" s="123">
        <v>80000</v>
      </c>
      <c r="M29" s="123">
        <v>20000</v>
      </c>
      <c r="N29" s="123">
        <v>5000</v>
      </c>
      <c r="O29" s="123">
        <v>3500</v>
      </c>
      <c r="P29" s="123">
        <v>21500</v>
      </c>
      <c r="Q29" s="39">
        <v>18000</v>
      </c>
      <c r="R29" s="13"/>
      <c r="S29" s="13"/>
      <c r="T29" s="65" t="s">
        <v>320</v>
      </c>
    </row>
    <row r="30" spans="1:20" customFormat="1" ht="15">
      <c r="A30" s="121"/>
      <c r="B30" s="57"/>
      <c r="C30" s="57"/>
      <c r="D30" s="57"/>
      <c r="E30" s="57"/>
      <c r="F30" s="57"/>
      <c r="G30" s="73"/>
      <c r="H30" s="58"/>
      <c r="I30" s="70"/>
      <c r="J30" s="58"/>
      <c r="K30" s="125"/>
      <c r="L30" s="125"/>
      <c r="M30" s="125"/>
      <c r="N30" s="125"/>
      <c r="O30" s="125"/>
      <c r="P30" s="125"/>
      <c r="Q30" s="39"/>
      <c r="R30" s="13"/>
      <c r="S30" s="13"/>
      <c r="T30" s="67"/>
    </row>
    <row r="31" spans="1:20" customFormat="1" ht="24" customHeight="1">
      <c r="A31" s="121"/>
      <c r="B31" s="57"/>
      <c r="C31" s="57"/>
      <c r="D31" s="57"/>
      <c r="E31" s="57"/>
      <c r="F31" s="57"/>
      <c r="G31" s="68" t="s">
        <v>50</v>
      </c>
      <c r="H31" s="56" t="s">
        <v>179</v>
      </c>
      <c r="I31" s="71" t="s">
        <v>261</v>
      </c>
      <c r="J31" s="59" t="s">
        <v>327</v>
      </c>
      <c r="K31" s="139">
        <f>P31</f>
        <v>5.5E-2</v>
      </c>
      <c r="L31" s="139">
        <v>7.0000000000000007E-2</v>
      </c>
      <c r="M31" s="142">
        <v>6.8000000000000005E-2</v>
      </c>
      <c r="N31" s="142">
        <v>6.4000000000000001E-2</v>
      </c>
      <c r="O31" s="142">
        <v>0.06</v>
      </c>
      <c r="P31" s="145">
        <v>5.5E-2</v>
      </c>
      <c r="Q31" s="15"/>
      <c r="R31" s="15"/>
      <c r="S31" s="15"/>
      <c r="T31" s="65" t="s">
        <v>86</v>
      </c>
    </row>
    <row r="32" spans="1:20" customFormat="1" ht="15">
      <c r="A32" s="121"/>
      <c r="B32" s="57"/>
      <c r="C32" s="57"/>
      <c r="D32" s="57"/>
      <c r="E32" s="57"/>
      <c r="F32" s="57"/>
      <c r="G32" s="69"/>
      <c r="H32" s="57"/>
      <c r="I32" s="72"/>
      <c r="J32" s="60"/>
      <c r="K32" s="140"/>
      <c r="L32" s="140"/>
      <c r="M32" s="143"/>
      <c r="N32" s="143"/>
      <c r="O32" s="143"/>
      <c r="P32" s="146"/>
      <c r="Q32" s="15"/>
      <c r="R32" s="15"/>
      <c r="S32" s="15"/>
      <c r="T32" s="66"/>
    </row>
    <row r="33" spans="1:20" customFormat="1" ht="15">
      <c r="A33" s="121"/>
      <c r="B33" s="57"/>
      <c r="C33" s="57"/>
      <c r="D33" s="57"/>
      <c r="E33" s="57"/>
      <c r="F33" s="57"/>
      <c r="G33" s="70"/>
      <c r="H33" s="58"/>
      <c r="I33" s="73"/>
      <c r="J33" s="61"/>
      <c r="K33" s="141"/>
      <c r="L33" s="141"/>
      <c r="M33" s="144"/>
      <c r="N33" s="144"/>
      <c r="O33" s="144"/>
      <c r="P33" s="147"/>
      <c r="Q33" s="15"/>
      <c r="R33" s="15"/>
      <c r="S33" s="15"/>
      <c r="T33" s="67"/>
    </row>
    <row r="34" spans="1:20" customFormat="1" ht="51" customHeight="1">
      <c r="A34" s="121"/>
      <c r="B34" s="57"/>
      <c r="C34" s="57"/>
      <c r="D34" s="57"/>
      <c r="E34" s="57"/>
      <c r="F34" s="57"/>
      <c r="G34" s="68" t="s">
        <v>51</v>
      </c>
      <c r="H34" s="56" t="s">
        <v>301</v>
      </c>
      <c r="I34" s="71" t="s">
        <v>262</v>
      </c>
      <c r="J34" s="59" t="s">
        <v>327</v>
      </c>
      <c r="K34" s="139">
        <f>P34</f>
        <v>0.10199999999999999</v>
      </c>
      <c r="L34" s="139">
        <v>0.113</v>
      </c>
      <c r="M34" s="139">
        <v>0.111</v>
      </c>
      <c r="N34" s="139">
        <v>0.108</v>
      </c>
      <c r="O34" s="139">
        <v>0.105</v>
      </c>
      <c r="P34" s="154">
        <v>0.10199999999999999</v>
      </c>
      <c r="Q34" s="15"/>
      <c r="R34" s="15"/>
      <c r="S34" s="15"/>
      <c r="T34" s="65" t="s">
        <v>86</v>
      </c>
    </row>
    <row r="35" spans="1:20" customFormat="1" ht="15">
      <c r="A35" s="121"/>
      <c r="B35" s="57"/>
      <c r="C35" s="57"/>
      <c r="D35" s="57"/>
      <c r="E35" s="57"/>
      <c r="F35" s="57"/>
      <c r="G35" s="69"/>
      <c r="H35" s="57"/>
      <c r="I35" s="72"/>
      <c r="J35" s="60"/>
      <c r="K35" s="140"/>
      <c r="L35" s="140"/>
      <c r="M35" s="140"/>
      <c r="N35" s="140"/>
      <c r="O35" s="140"/>
      <c r="P35" s="155"/>
      <c r="Q35" s="15"/>
      <c r="R35" s="15"/>
      <c r="S35" s="15"/>
      <c r="T35" s="66"/>
    </row>
    <row r="36" spans="1:20" customFormat="1" ht="15">
      <c r="A36" s="121"/>
      <c r="B36" s="57"/>
      <c r="C36" s="57"/>
      <c r="D36" s="57"/>
      <c r="E36" s="57"/>
      <c r="F36" s="57"/>
      <c r="G36" s="70"/>
      <c r="H36" s="58"/>
      <c r="I36" s="73"/>
      <c r="J36" s="61"/>
      <c r="K36" s="141"/>
      <c r="L36" s="141"/>
      <c r="M36" s="141"/>
      <c r="N36" s="141"/>
      <c r="O36" s="141"/>
      <c r="P36" s="156"/>
      <c r="Q36" s="15"/>
      <c r="R36" s="15"/>
      <c r="S36" s="15"/>
      <c r="T36" s="67"/>
    </row>
    <row r="37" spans="1:20" customFormat="1" ht="38.25" customHeight="1">
      <c r="A37" s="121"/>
      <c r="B37" s="57"/>
      <c r="C37" s="57"/>
      <c r="D37" s="57"/>
      <c r="E37" s="57"/>
      <c r="F37" s="57"/>
      <c r="G37" s="71" t="s">
        <v>87</v>
      </c>
      <c r="H37" s="56" t="s">
        <v>302</v>
      </c>
      <c r="I37" s="71" t="s">
        <v>337</v>
      </c>
      <c r="J37" s="59" t="s">
        <v>328</v>
      </c>
      <c r="K37" s="134">
        <f>SUM(M37:P37)</f>
        <v>26500</v>
      </c>
      <c r="L37" s="134">
        <v>14000</v>
      </c>
      <c r="M37" s="134">
        <v>7000</v>
      </c>
      <c r="N37" s="134">
        <v>7500</v>
      </c>
      <c r="O37" s="134">
        <v>6000</v>
      </c>
      <c r="P37" s="148">
        <v>6000</v>
      </c>
      <c r="Q37" s="16"/>
      <c r="R37" s="16"/>
      <c r="S37" s="16"/>
      <c r="T37" s="151" t="s">
        <v>86</v>
      </c>
    </row>
    <row r="38" spans="1:20" customFormat="1" ht="15">
      <c r="A38" s="121"/>
      <c r="B38" s="57"/>
      <c r="C38" s="57"/>
      <c r="D38" s="57"/>
      <c r="E38" s="57"/>
      <c r="F38" s="57"/>
      <c r="G38" s="72"/>
      <c r="H38" s="57"/>
      <c r="I38" s="72"/>
      <c r="J38" s="60"/>
      <c r="K38" s="135"/>
      <c r="L38" s="135"/>
      <c r="M38" s="135"/>
      <c r="N38" s="135"/>
      <c r="O38" s="135"/>
      <c r="P38" s="149"/>
      <c r="Q38" s="16"/>
      <c r="R38" s="16"/>
      <c r="S38" s="16"/>
      <c r="T38" s="152"/>
    </row>
    <row r="39" spans="1:20" customFormat="1" ht="15">
      <c r="A39" s="121"/>
      <c r="B39" s="57"/>
      <c r="C39" s="57"/>
      <c r="D39" s="57"/>
      <c r="E39" s="57"/>
      <c r="F39" s="57"/>
      <c r="G39" s="73"/>
      <c r="H39" s="58"/>
      <c r="I39" s="73"/>
      <c r="J39" s="61"/>
      <c r="K39" s="136"/>
      <c r="L39" s="136"/>
      <c r="M39" s="136"/>
      <c r="N39" s="136"/>
      <c r="O39" s="136"/>
      <c r="P39" s="150"/>
      <c r="Q39" s="16"/>
      <c r="R39" s="16"/>
      <c r="S39" s="16"/>
      <c r="T39" s="153"/>
    </row>
    <row r="40" spans="1:20" customFormat="1" ht="25.5" customHeight="1">
      <c r="A40" s="121"/>
      <c r="B40" s="57"/>
      <c r="C40" s="57"/>
      <c r="D40" s="57"/>
      <c r="E40" s="57"/>
      <c r="F40" s="57"/>
      <c r="G40" s="68" t="s">
        <v>359</v>
      </c>
      <c r="H40" s="56" t="s">
        <v>303</v>
      </c>
      <c r="I40" s="68" t="s">
        <v>360</v>
      </c>
      <c r="J40" s="59" t="s">
        <v>328</v>
      </c>
      <c r="K40" s="134">
        <f>SUM(M40:P40)</f>
        <v>7700</v>
      </c>
      <c r="L40" s="134">
        <v>1500</v>
      </c>
      <c r="M40" s="157">
        <v>1500</v>
      </c>
      <c r="N40" s="157">
        <v>2000</v>
      </c>
      <c r="O40" s="123">
        <v>2000</v>
      </c>
      <c r="P40" s="123">
        <v>2200</v>
      </c>
      <c r="Q40" s="16"/>
      <c r="R40" s="16"/>
      <c r="S40" s="16"/>
      <c r="T40" s="151" t="s">
        <v>86</v>
      </c>
    </row>
    <row r="41" spans="1:20" customFormat="1" ht="15">
      <c r="A41" s="121"/>
      <c r="B41" s="57"/>
      <c r="C41" s="57"/>
      <c r="D41" s="57"/>
      <c r="E41" s="57"/>
      <c r="F41" s="57"/>
      <c r="G41" s="69"/>
      <c r="H41" s="57"/>
      <c r="I41" s="69"/>
      <c r="J41" s="60"/>
      <c r="K41" s="135"/>
      <c r="L41" s="135"/>
      <c r="M41" s="158"/>
      <c r="N41" s="158"/>
      <c r="O41" s="124"/>
      <c r="P41" s="124"/>
      <c r="Q41" s="16"/>
      <c r="R41" s="16"/>
      <c r="S41" s="16"/>
      <c r="T41" s="152"/>
    </row>
    <row r="42" spans="1:20" customFormat="1" ht="42" customHeight="1">
      <c r="A42" s="121"/>
      <c r="B42" s="57"/>
      <c r="C42" s="57"/>
      <c r="D42" s="57"/>
      <c r="E42" s="57"/>
      <c r="F42" s="57"/>
      <c r="G42" s="70"/>
      <c r="H42" s="58"/>
      <c r="I42" s="70"/>
      <c r="J42" s="61"/>
      <c r="K42" s="136"/>
      <c r="L42" s="136"/>
      <c r="M42" s="159"/>
      <c r="N42" s="159"/>
      <c r="O42" s="125"/>
      <c r="P42" s="125"/>
      <c r="Q42" s="16"/>
      <c r="R42" s="16"/>
      <c r="S42" s="16"/>
      <c r="T42" s="153"/>
    </row>
    <row r="43" spans="1:20" ht="51" customHeight="1">
      <c r="A43" s="121"/>
      <c r="B43" s="57"/>
      <c r="C43" s="57"/>
      <c r="D43" s="57"/>
      <c r="E43" s="57"/>
      <c r="F43" s="57"/>
      <c r="G43" s="71" t="s">
        <v>285</v>
      </c>
      <c r="H43" s="56" t="s">
        <v>180</v>
      </c>
      <c r="I43" s="71" t="s">
        <v>286</v>
      </c>
      <c r="J43" s="59" t="s">
        <v>327</v>
      </c>
      <c r="K43" s="166">
        <f>P43</f>
        <v>0.41</v>
      </c>
      <c r="L43" s="166">
        <v>0.36680000000000001</v>
      </c>
      <c r="M43" s="166">
        <v>0.37</v>
      </c>
      <c r="N43" s="166">
        <v>0.38</v>
      </c>
      <c r="O43" s="166">
        <v>0.39</v>
      </c>
      <c r="P43" s="117">
        <v>0.41</v>
      </c>
      <c r="Q43" s="16"/>
      <c r="R43" s="16"/>
      <c r="S43" s="16"/>
      <c r="T43" s="151" t="s">
        <v>92</v>
      </c>
    </row>
    <row r="44" spans="1:20" ht="48.75" customHeight="1">
      <c r="A44" s="121"/>
      <c r="B44" s="57"/>
      <c r="C44" s="57"/>
      <c r="D44" s="57"/>
      <c r="E44" s="57"/>
      <c r="F44" s="57"/>
      <c r="G44" s="72"/>
      <c r="H44" s="57"/>
      <c r="I44" s="72"/>
      <c r="J44" s="60"/>
      <c r="K44" s="167"/>
      <c r="L44" s="167"/>
      <c r="M44" s="167"/>
      <c r="N44" s="167"/>
      <c r="O44" s="167"/>
      <c r="P44" s="118"/>
      <c r="Q44" s="16"/>
      <c r="R44" s="16"/>
      <c r="S44" s="16"/>
      <c r="T44" s="152"/>
    </row>
    <row r="45" spans="1:20" ht="54.75" customHeight="1">
      <c r="A45" s="121"/>
      <c r="B45" s="57"/>
      <c r="C45" s="57"/>
      <c r="D45" s="57"/>
      <c r="E45" s="57"/>
      <c r="F45" s="57"/>
      <c r="G45" s="72"/>
      <c r="H45" s="57"/>
      <c r="I45" s="72"/>
      <c r="J45" s="60"/>
      <c r="K45" s="167"/>
      <c r="L45" s="167"/>
      <c r="M45" s="167"/>
      <c r="N45" s="167"/>
      <c r="O45" s="167"/>
      <c r="P45" s="118"/>
      <c r="Q45" s="16"/>
      <c r="R45" s="16"/>
      <c r="S45" s="16"/>
      <c r="T45" s="152"/>
    </row>
    <row r="46" spans="1:20" ht="52.5" customHeight="1">
      <c r="A46" s="121"/>
      <c r="B46" s="57"/>
      <c r="C46" s="57"/>
      <c r="D46" s="57"/>
      <c r="E46" s="57"/>
      <c r="F46" s="57"/>
      <c r="G46" s="72"/>
      <c r="H46" s="57"/>
      <c r="I46" s="72"/>
      <c r="J46" s="60"/>
      <c r="K46" s="167"/>
      <c r="L46" s="167"/>
      <c r="M46" s="167"/>
      <c r="N46" s="167"/>
      <c r="O46" s="167"/>
      <c r="P46" s="118"/>
      <c r="Q46" s="16"/>
      <c r="R46" s="16"/>
      <c r="S46" s="16"/>
      <c r="T46" s="152"/>
    </row>
    <row r="47" spans="1:20">
      <c r="A47" s="121"/>
      <c r="B47" s="57"/>
      <c r="C47" s="57"/>
      <c r="D47" s="57"/>
      <c r="E47" s="57"/>
      <c r="F47" s="57"/>
      <c r="G47" s="72"/>
      <c r="H47" s="57"/>
      <c r="I47" s="72"/>
      <c r="J47" s="60"/>
      <c r="K47" s="167"/>
      <c r="L47" s="167"/>
      <c r="M47" s="167"/>
      <c r="N47" s="167"/>
      <c r="O47" s="167"/>
      <c r="P47" s="118"/>
      <c r="Q47" s="16"/>
      <c r="R47" s="16"/>
      <c r="S47" s="16"/>
      <c r="T47" s="152"/>
    </row>
    <row r="48" spans="1:20">
      <c r="A48" s="121"/>
      <c r="B48" s="57"/>
      <c r="C48" s="57"/>
      <c r="D48" s="57"/>
      <c r="E48" s="57"/>
      <c r="F48" s="57"/>
      <c r="G48" s="73"/>
      <c r="H48" s="58"/>
      <c r="I48" s="73"/>
      <c r="J48" s="61"/>
      <c r="K48" s="168"/>
      <c r="L48" s="168"/>
      <c r="M48" s="168"/>
      <c r="N48" s="168"/>
      <c r="O48" s="168"/>
      <c r="P48" s="119"/>
      <c r="Q48" s="16"/>
      <c r="R48" s="16"/>
      <c r="S48" s="16"/>
      <c r="T48" s="153"/>
    </row>
    <row r="49" spans="1:20" ht="76.5" customHeight="1">
      <c r="A49" s="121"/>
      <c r="B49" s="57"/>
      <c r="C49" s="57"/>
      <c r="D49" s="57"/>
      <c r="E49" s="57"/>
      <c r="F49" s="57"/>
      <c r="G49" s="71" t="s">
        <v>289</v>
      </c>
      <c r="H49" s="56" t="s">
        <v>268</v>
      </c>
      <c r="I49" s="71" t="s">
        <v>265</v>
      </c>
      <c r="J49" s="59" t="s">
        <v>329</v>
      </c>
      <c r="K49" s="160">
        <f>P49</f>
        <v>8.1884250000000005</v>
      </c>
      <c r="L49" s="134">
        <v>7368</v>
      </c>
      <c r="M49" s="163">
        <v>7.4504250000000001</v>
      </c>
      <c r="N49" s="163">
        <v>7.6144249999999998</v>
      </c>
      <c r="O49" s="163">
        <v>7.9014249999999997</v>
      </c>
      <c r="P49" s="163">
        <v>8.1884250000000005</v>
      </c>
      <c r="Q49" s="16"/>
      <c r="R49" s="16"/>
      <c r="S49" s="16"/>
      <c r="T49" s="151" t="s">
        <v>92</v>
      </c>
    </row>
    <row r="50" spans="1:20" ht="58.5" customHeight="1">
      <c r="A50" s="121"/>
      <c r="B50" s="57"/>
      <c r="C50" s="57"/>
      <c r="D50" s="57"/>
      <c r="E50" s="57"/>
      <c r="F50" s="57"/>
      <c r="G50" s="72"/>
      <c r="H50" s="57"/>
      <c r="I50" s="72"/>
      <c r="J50" s="60"/>
      <c r="K50" s="161"/>
      <c r="L50" s="135"/>
      <c r="M50" s="164"/>
      <c r="N50" s="164"/>
      <c r="O50" s="164"/>
      <c r="P50" s="164"/>
      <c r="Q50" s="16"/>
      <c r="R50" s="16"/>
      <c r="S50" s="16"/>
      <c r="T50" s="152"/>
    </row>
    <row r="51" spans="1:20" ht="67.5" customHeight="1">
      <c r="A51" s="121"/>
      <c r="B51" s="57"/>
      <c r="C51" s="57"/>
      <c r="D51" s="57"/>
      <c r="E51" s="57"/>
      <c r="F51" s="57"/>
      <c r="G51" s="72"/>
      <c r="H51" s="57"/>
      <c r="I51" s="72"/>
      <c r="J51" s="60"/>
      <c r="K51" s="161"/>
      <c r="L51" s="135"/>
      <c r="M51" s="164"/>
      <c r="N51" s="164"/>
      <c r="O51" s="164"/>
      <c r="P51" s="164"/>
      <c r="Q51" s="16"/>
      <c r="R51" s="16"/>
      <c r="S51" s="16"/>
      <c r="T51" s="152"/>
    </row>
    <row r="52" spans="1:20">
      <c r="A52" s="121"/>
      <c r="B52" s="57"/>
      <c r="C52" s="57"/>
      <c r="D52" s="57"/>
      <c r="E52" s="57"/>
      <c r="F52" s="57"/>
      <c r="G52" s="73"/>
      <c r="H52" s="58"/>
      <c r="I52" s="73"/>
      <c r="J52" s="61"/>
      <c r="K52" s="162"/>
      <c r="L52" s="136"/>
      <c r="M52" s="165"/>
      <c r="N52" s="165"/>
      <c r="O52" s="165"/>
      <c r="P52" s="165"/>
      <c r="Q52" s="16"/>
      <c r="R52" s="16"/>
      <c r="S52" s="16"/>
      <c r="T52" s="153"/>
    </row>
    <row r="53" spans="1:20" s="7" customFormat="1" ht="76.5" customHeight="1">
      <c r="A53" s="121"/>
      <c r="B53" s="57"/>
      <c r="C53" s="57"/>
      <c r="D53" s="57"/>
      <c r="E53" s="57"/>
      <c r="F53" s="57"/>
      <c r="G53" s="71" t="s">
        <v>290</v>
      </c>
      <c r="H53" s="56" t="s">
        <v>269</v>
      </c>
      <c r="I53" s="71" t="s">
        <v>256</v>
      </c>
      <c r="J53" s="59" t="s">
        <v>329</v>
      </c>
      <c r="K53" s="163">
        <f>P53</f>
        <v>44.476999999999997</v>
      </c>
      <c r="L53" s="134">
        <v>41877</v>
      </c>
      <c r="M53" s="163">
        <v>42.447000000000003</v>
      </c>
      <c r="N53" s="163">
        <v>43.097000000000001</v>
      </c>
      <c r="O53" s="163">
        <v>43.777000000000001</v>
      </c>
      <c r="P53" s="163">
        <v>44.476999999999997</v>
      </c>
      <c r="Q53" s="39"/>
      <c r="R53" s="9"/>
      <c r="S53" s="38"/>
      <c r="T53" s="151" t="s">
        <v>92</v>
      </c>
    </row>
    <row r="54" spans="1:20" s="7" customFormat="1">
      <c r="A54" s="121"/>
      <c r="B54" s="57"/>
      <c r="C54" s="57"/>
      <c r="D54" s="57"/>
      <c r="E54" s="57"/>
      <c r="F54" s="57"/>
      <c r="G54" s="72"/>
      <c r="H54" s="57"/>
      <c r="I54" s="72"/>
      <c r="J54" s="60"/>
      <c r="K54" s="164"/>
      <c r="L54" s="135"/>
      <c r="M54" s="164"/>
      <c r="N54" s="164"/>
      <c r="O54" s="164"/>
      <c r="P54" s="164"/>
      <c r="Q54" s="39"/>
      <c r="R54" s="9"/>
      <c r="S54" s="38"/>
      <c r="T54" s="152"/>
    </row>
    <row r="55" spans="1:20" s="7" customFormat="1">
      <c r="A55" s="121"/>
      <c r="B55" s="57"/>
      <c r="C55" s="57"/>
      <c r="D55" s="57"/>
      <c r="E55" s="57"/>
      <c r="F55" s="57"/>
      <c r="G55" s="73"/>
      <c r="H55" s="58"/>
      <c r="I55" s="73"/>
      <c r="J55" s="61"/>
      <c r="K55" s="165"/>
      <c r="L55" s="136"/>
      <c r="M55" s="165"/>
      <c r="N55" s="165"/>
      <c r="O55" s="165"/>
      <c r="P55" s="165"/>
      <c r="Q55" s="39"/>
      <c r="R55" s="9"/>
      <c r="S55" s="38"/>
      <c r="T55" s="153"/>
    </row>
    <row r="56" spans="1:20">
      <c r="A56" s="121"/>
      <c r="B56" s="57"/>
      <c r="C56" s="57"/>
      <c r="D56" s="57"/>
      <c r="E56" s="57"/>
      <c r="F56" s="57"/>
      <c r="G56" s="71" t="s">
        <v>291</v>
      </c>
      <c r="H56" s="56" t="s">
        <v>270</v>
      </c>
      <c r="I56" s="71" t="s">
        <v>255</v>
      </c>
      <c r="J56" s="59" t="s">
        <v>329</v>
      </c>
      <c r="K56" s="163">
        <f>P56</f>
        <v>8.517296</v>
      </c>
      <c r="L56" s="134">
        <v>7937</v>
      </c>
      <c r="M56" s="163">
        <v>7.9952959999999997</v>
      </c>
      <c r="N56" s="163">
        <v>8.1112959999999994</v>
      </c>
      <c r="O56" s="163">
        <v>8.3142960000000006</v>
      </c>
      <c r="P56" s="163">
        <v>8.517296</v>
      </c>
      <c r="Q56" s="17"/>
      <c r="R56" s="17"/>
      <c r="S56" s="17"/>
      <c r="T56" s="151" t="s">
        <v>92</v>
      </c>
    </row>
    <row r="57" spans="1:20">
      <c r="A57" s="121"/>
      <c r="B57" s="57"/>
      <c r="C57" s="57"/>
      <c r="D57" s="57"/>
      <c r="E57" s="57"/>
      <c r="F57" s="57"/>
      <c r="G57" s="72"/>
      <c r="H57" s="57"/>
      <c r="I57" s="72"/>
      <c r="J57" s="60"/>
      <c r="K57" s="164"/>
      <c r="L57" s="135"/>
      <c r="M57" s="164"/>
      <c r="N57" s="164"/>
      <c r="O57" s="164"/>
      <c r="P57" s="164"/>
      <c r="Q57" s="17"/>
      <c r="R57" s="17"/>
      <c r="S57" s="17"/>
      <c r="T57" s="152"/>
    </row>
    <row r="58" spans="1:20">
      <c r="A58" s="121"/>
      <c r="B58" s="57"/>
      <c r="C58" s="57"/>
      <c r="D58" s="57"/>
      <c r="E58" s="57"/>
      <c r="F58" s="57"/>
      <c r="G58" s="72"/>
      <c r="H58" s="57"/>
      <c r="I58" s="72"/>
      <c r="J58" s="60"/>
      <c r="K58" s="164"/>
      <c r="L58" s="135"/>
      <c r="M58" s="164"/>
      <c r="N58" s="164"/>
      <c r="O58" s="164"/>
      <c r="P58" s="164"/>
      <c r="Q58" s="17"/>
      <c r="R58" s="17"/>
      <c r="S58" s="17"/>
      <c r="T58" s="152"/>
    </row>
    <row r="59" spans="1:20">
      <c r="A59" s="121"/>
      <c r="B59" s="57"/>
      <c r="C59" s="57"/>
      <c r="D59" s="57"/>
      <c r="E59" s="57"/>
      <c r="F59" s="57"/>
      <c r="G59" s="73"/>
      <c r="H59" s="58"/>
      <c r="I59" s="73"/>
      <c r="J59" s="61"/>
      <c r="K59" s="165"/>
      <c r="L59" s="136"/>
      <c r="M59" s="165"/>
      <c r="N59" s="165"/>
      <c r="O59" s="165"/>
      <c r="P59" s="165"/>
      <c r="Q59" s="17"/>
      <c r="R59" s="17"/>
      <c r="S59" s="17"/>
      <c r="T59" s="153"/>
    </row>
    <row r="60" spans="1:20" customFormat="1" ht="25.5" customHeight="1">
      <c r="A60" s="121"/>
      <c r="B60" s="57"/>
      <c r="C60" s="57"/>
      <c r="D60" s="57"/>
      <c r="E60" s="57"/>
      <c r="F60" s="57"/>
      <c r="G60" s="71" t="s">
        <v>259</v>
      </c>
      <c r="H60" s="56" t="s">
        <v>271</v>
      </c>
      <c r="I60" s="71" t="s">
        <v>260</v>
      </c>
      <c r="J60" s="59" t="s">
        <v>328</v>
      </c>
      <c r="K60" s="123">
        <f t="shared" ref="K60" si="3">M60+N60+O60+P60</f>
        <v>2094820</v>
      </c>
      <c r="L60" s="123">
        <v>4000000</v>
      </c>
      <c r="M60" s="148">
        <v>315000</v>
      </c>
      <c r="N60" s="148">
        <v>514000</v>
      </c>
      <c r="O60" s="148">
        <v>561201</v>
      </c>
      <c r="P60" s="148">
        <v>704619</v>
      </c>
      <c r="Q60" s="17"/>
      <c r="R60" s="17"/>
      <c r="S60" s="17"/>
      <c r="T60" s="151" t="s">
        <v>105</v>
      </c>
    </row>
    <row r="61" spans="1:20" customFormat="1" ht="15">
      <c r="A61" s="121"/>
      <c r="B61" s="57"/>
      <c r="C61" s="57"/>
      <c r="D61" s="57"/>
      <c r="E61" s="57"/>
      <c r="F61" s="57"/>
      <c r="G61" s="72"/>
      <c r="H61" s="57"/>
      <c r="I61" s="72"/>
      <c r="J61" s="60"/>
      <c r="K61" s="124"/>
      <c r="L61" s="124"/>
      <c r="M61" s="149"/>
      <c r="N61" s="149"/>
      <c r="O61" s="149"/>
      <c r="P61" s="149"/>
      <c r="Q61" s="17"/>
      <c r="R61" s="17"/>
      <c r="S61" s="17"/>
      <c r="T61" s="152"/>
    </row>
    <row r="62" spans="1:20" customFormat="1" ht="45.75" customHeight="1">
      <c r="A62" s="121"/>
      <c r="B62" s="57"/>
      <c r="C62" s="57"/>
      <c r="D62" s="57"/>
      <c r="E62" s="57"/>
      <c r="F62" s="57"/>
      <c r="G62" s="73"/>
      <c r="H62" s="58"/>
      <c r="I62" s="73"/>
      <c r="J62" s="61"/>
      <c r="K62" s="125"/>
      <c r="L62" s="125"/>
      <c r="M62" s="150"/>
      <c r="N62" s="150"/>
      <c r="O62" s="150"/>
      <c r="P62" s="150"/>
      <c r="Q62" s="17"/>
      <c r="R62" s="17"/>
      <c r="S62" s="17"/>
      <c r="T62" s="153"/>
    </row>
    <row r="63" spans="1:20" customFormat="1" ht="25.5" customHeight="1">
      <c r="A63" s="121"/>
      <c r="B63" s="57"/>
      <c r="C63" s="57"/>
      <c r="D63" s="57"/>
      <c r="E63" s="57"/>
      <c r="F63" s="57"/>
      <c r="G63" s="71" t="s">
        <v>287</v>
      </c>
      <c r="H63" s="56" t="s">
        <v>304</v>
      </c>
      <c r="I63" s="71" t="s">
        <v>288</v>
      </c>
      <c r="J63" s="59" t="s">
        <v>327</v>
      </c>
      <c r="K63" s="111">
        <f>P63</f>
        <v>0.83</v>
      </c>
      <c r="L63" s="111">
        <v>0.79</v>
      </c>
      <c r="M63" s="111">
        <v>0.79</v>
      </c>
      <c r="N63" s="111">
        <v>0.8</v>
      </c>
      <c r="O63" s="111">
        <v>0.82</v>
      </c>
      <c r="P63" s="117">
        <v>0.83</v>
      </c>
      <c r="Q63" s="17"/>
      <c r="R63" s="17"/>
      <c r="S63" s="17"/>
      <c r="T63" s="151" t="s">
        <v>105</v>
      </c>
    </row>
    <row r="64" spans="1:20" customFormat="1" ht="15">
      <c r="A64" s="121"/>
      <c r="B64" s="57"/>
      <c r="C64" s="57"/>
      <c r="D64" s="57"/>
      <c r="E64" s="57"/>
      <c r="F64" s="57"/>
      <c r="G64" s="72"/>
      <c r="H64" s="57"/>
      <c r="I64" s="72"/>
      <c r="J64" s="60"/>
      <c r="K64" s="112"/>
      <c r="L64" s="112"/>
      <c r="M64" s="112"/>
      <c r="N64" s="112"/>
      <c r="O64" s="112"/>
      <c r="P64" s="118"/>
      <c r="Q64" s="17"/>
      <c r="R64" s="17"/>
      <c r="S64" s="17"/>
      <c r="T64" s="152"/>
    </row>
    <row r="65" spans="1:20" customFormat="1" ht="15">
      <c r="A65" s="121"/>
      <c r="B65" s="57"/>
      <c r="C65" s="57"/>
      <c r="D65" s="57"/>
      <c r="E65" s="57"/>
      <c r="F65" s="57"/>
      <c r="G65" s="73"/>
      <c r="H65" s="58"/>
      <c r="I65" s="73"/>
      <c r="J65" s="61"/>
      <c r="K65" s="113"/>
      <c r="L65" s="113"/>
      <c r="M65" s="113"/>
      <c r="N65" s="113"/>
      <c r="O65" s="113"/>
      <c r="P65" s="119"/>
      <c r="Q65" s="17"/>
      <c r="R65" s="17"/>
      <c r="S65" s="17"/>
      <c r="T65" s="153"/>
    </row>
    <row r="66" spans="1:20" ht="40.5" customHeight="1">
      <c r="A66" s="121"/>
      <c r="B66" s="57"/>
      <c r="C66" s="57"/>
      <c r="D66" s="57"/>
      <c r="E66" s="58"/>
      <c r="F66" s="58"/>
      <c r="G66" s="21" t="s">
        <v>292</v>
      </c>
      <c r="H66" s="38" t="s">
        <v>305</v>
      </c>
      <c r="I66" s="21" t="s">
        <v>110</v>
      </c>
      <c r="J66" s="39" t="s">
        <v>329</v>
      </c>
      <c r="K66" s="17">
        <f>P66</f>
        <v>42.369</v>
      </c>
      <c r="L66" s="12">
        <v>39469</v>
      </c>
      <c r="M66" s="17">
        <v>40.048999999999999</v>
      </c>
      <c r="N66" s="17">
        <v>40.628999999999998</v>
      </c>
      <c r="O66" s="17">
        <v>41.499000000000002</v>
      </c>
      <c r="P66" s="17">
        <v>42.369</v>
      </c>
      <c r="Q66" s="39"/>
      <c r="R66" s="39"/>
      <c r="S66" s="39"/>
      <c r="T66" s="46" t="s">
        <v>92</v>
      </c>
    </row>
    <row r="67" spans="1:20" customFormat="1" ht="33" hidden="1" customHeight="1">
      <c r="A67" s="121"/>
      <c r="B67" s="57"/>
      <c r="C67" s="57"/>
      <c r="D67" s="57"/>
      <c r="E67" s="109" t="s">
        <v>28</v>
      </c>
      <c r="F67" s="9" t="s">
        <v>161</v>
      </c>
      <c r="G67" s="21" t="s">
        <v>29</v>
      </c>
      <c r="H67" s="38" t="s">
        <v>272</v>
      </c>
      <c r="I67" s="21" t="s">
        <v>30</v>
      </c>
      <c r="J67" s="38" t="s">
        <v>328</v>
      </c>
      <c r="K67" s="38">
        <f>P67</f>
        <v>2557208</v>
      </c>
      <c r="L67" s="38">
        <v>1903381</v>
      </c>
      <c r="M67" s="38">
        <v>1903381</v>
      </c>
      <c r="N67" s="38">
        <v>2046205</v>
      </c>
      <c r="O67" s="38">
        <v>2292603</v>
      </c>
      <c r="P67" s="34">
        <v>2557208</v>
      </c>
      <c r="Q67" s="38">
        <v>2840000</v>
      </c>
      <c r="R67" s="38"/>
      <c r="S67" s="38"/>
      <c r="T67" s="46" t="s">
        <v>28</v>
      </c>
    </row>
    <row r="68" spans="1:20" customFormat="1" ht="85.5" hidden="1" customHeight="1">
      <c r="A68" s="121"/>
      <c r="B68" s="57"/>
      <c r="C68" s="57"/>
      <c r="D68" s="57"/>
      <c r="E68" s="109"/>
      <c r="F68" s="59" t="s">
        <v>428</v>
      </c>
      <c r="G68" s="32" t="s">
        <v>434</v>
      </c>
      <c r="H68" s="38" t="s">
        <v>273</v>
      </c>
      <c r="I68" s="21" t="s">
        <v>435</v>
      </c>
      <c r="J68" s="39" t="s">
        <v>423</v>
      </c>
      <c r="K68" s="34">
        <v>23250</v>
      </c>
      <c r="L68" s="34">
        <v>20567</v>
      </c>
      <c r="M68" s="34">
        <v>20567</v>
      </c>
      <c r="N68" s="34">
        <v>15371</v>
      </c>
      <c r="O68" s="34">
        <v>18456</v>
      </c>
      <c r="P68" s="34">
        <v>23250</v>
      </c>
      <c r="Q68" s="13"/>
      <c r="R68" s="13"/>
      <c r="S68" s="13"/>
      <c r="T68" s="46" t="s">
        <v>28</v>
      </c>
    </row>
    <row r="69" spans="1:20" customFormat="1" ht="100.5" hidden="1" customHeight="1">
      <c r="A69" s="122"/>
      <c r="B69" s="58"/>
      <c r="C69" s="58"/>
      <c r="D69" s="58"/>
      <c r="E69" s="109"/>
      <c r="F69" s="61"/>
      <c r="G69" s="32" t="s">
        <v>437</v>
      </c>
      <c r="H69" s="38" t="s">
        <v>422</v>
      </c>
      <c r="I69" s="21" t="s">
        <v>436</v>
      </c>
      <c r="J69" s="38" t="s">
        <v>429</v>
      </c>
      <c r="K69" s="34">
        <v>1395000</v>
      </c>
      <c r="L69" s="34">
        <v>1077566</v>
      </c>
      <c r="M69" s="34">
        <v>1077566</v>
      </c>
      <c r="N69" s="34">
        <v>689792.05982218008</v>
      </c>
      <c r="O69" s="34">
        <v>904034</v>
      </c>
      <c r="P69" s="34">
        <v>1395000</v>
      </c>
      <c r="Q69" s="15">
        <v>0.2</v>
      </c>
      <c r="R69" s="38"/>
      <c r="S69" s="38"/>
      <c r="T69" s="46" t="s">
        <v>28</v>
      </c>
    </row>
    <row r="70" spans="1:20" customFormat="1" ht="25.5" customHeight="1">
      <c r="A70" s="108" t="s">
        <v>6</v>
      </c>
      <c r="B70" s="109" t="s">
        <v>9</v>
      </c>
      <c r="C70" s="110" t="s">
        <v>18</v>
      </c>
      <c r="D70" s="110" t="s">
        <v>90</v>
      </c>
      <c r="E70" s="56" t="s">
        <v>22</v>
      </c>
      <c r="F70" s="71" t="s">
        <v>91</v>
      </c>
      <c r="G70" s="71" t="s">
        <v>276</v>
      </c>
      <c r="H70" s="59" t="s">
        <v>181</v>
      </c>
      <c r="I70" s="71" t="s">
        <v>35</v>
      </c>
      <c r="J70" s="59" t="s">
        <v>328</v>
      </c>
      <c r="K70" s="59">
        <f>SUM(M70:P70)</f>
        <v>19</v>
      </c>
      <c r="L70" s="59">
        <v>0</v>
      </c>
      <c r="M70" s="59">
        <v>5</v>
      </c>
      <c r="N70" s="59">
        <v>7</v>
      </c>
      <c r="O70" s="59">
        <v>4</v>
      </c>
      <c r="P70" s="59">
        <v>3</v>
      </c>
      <c r="Q70" s="39">
        <v>3</v>
      </c>
      <c r="R70" s="39">
        <v>3</v>
      </c>
      <c r="S70" s="39">
        <v>3</v>
      </c>
      <c r="T70" s="169" t="s">
        <v>74</v>
      </c>
    </row>
    <row r="71" spans="1:20" customFormat="1" ht="38.25" customHeight="1">
      <c r="A71" s="108"/>
      <c r="B71" s="109"/>
      <c r="C71" s="110"/>
      <c r="D71" s="110"/>
      <c r="E71" s="57"/>
      <c r="F71" s="72"/>
      <c r="G71" s="72"/>
      <c r="H71" s="60"/>
      <c r="I71" s="72"/>
      <c r="J71" s="60"/>
      <c r="K71" s="60"/>
      <c r="L71" s="60"/>
      <c r="M71" s="60"/>
      <c r="N71" s="60"/>
      <c r="O71" s="60"/>
      <c r="P71" s="60"/>
      <c r="Q71" s="39"/>
      <c r="R71" s="39"/>
      <c r="S71" s="39"/>
      <c r="T71" s="170"/>
    </row>
    <row r="72" spans="1:20" customFormat="1" ht="15">
      <c r="A72" s="108"/>
      <c r="B72" s="109"/>
      <c r="C72" s="110"/>
      <c r="D72" s="110"/>
      <c r="E72" s="57"/>
      <c r="F72" s="72"/>
      <c r="G72" s="72"/>
      <c r="H72" s="61"/>
      <c r="I72" s="72"/>
      <c r="J72" s="61"/>
      <c r="K72" s="61"/>
      <c r="L72" s="61"/>
      <c r="M72" s="61"/>
      <c r="N72" s="61"/>
      <c r="O72" s="61"/>
      <c r="P72" s="61"/>
      <c r="Q72" s="39"/>
      <c r="R72" s="39"/>
      <c r="S72" s="39"/>
      <c r="T72" s="171"/>
    </row>
    <row r="73" spans="1:20" customFormat="1" ht="15">
      <c r="A73" s="108"/>
      <c r="B73" s="109"/>
      <c r="C73" s="110"/>
      <c r="D73" s="110"/>
      <c r="E73" s="57"/>
      <c r="F73" s="72"/>
      <c r="G73" s="72"/>
      <c r="H73" s="59" t="s">
        <v>182</v>
      </c>
      <c r="I73" s="72"/>
      <c r="J73" s="59" t="s">
        <v>328</v>
      </c>
      <c r="K73" s="56">
        <f t="shared" ref="K73:K93" si="4">SUM(M73:P73)</f>
        <v>29</v>
      </c>
      <c r="L73" s="56">
        <v>3</v>
      </c>
      <c r="M73" s="59">
        <v>9</v>
      </c>
      <c r="N73" s="59">
        <v>8</v>
      </c>
      <c r="O73" s="59">
        <v>6</v>
      </c>
      <c r="P73" s="59">
        <v>6</v>
      </c>
      <c r="Q73" s="39"/>
      <c r="R73" s="39"/>
      <c r="S73" s="39"/>
      <c r="T73" s="65" t="s">
        <v>86</v>
      </c>
    </row>
    <row r="74" spans="1:20" customFormat="1" ht="15">
      <c r="A74" s="108"/>
      <c r="B74" s="109"/>
      <c r="C74" s="110"/>
      <c r="D74" s="110"/>
      <c r="E74" s="57"/>
      <c r="F74" s="72"/>
      <c r="G74" s="72"/>
      <c r="H74" s="60"/>
      <c r="I74" s="72"/>
      <c r="J74" s="60"/>
      <c r="K74" s="57"/>
      <c r="L74" s="57"/>
      <c r="M74" s="60"/>
      <c r="N74" s="60"/>
      <c r="O74" s="60"/>
      <c r="P74" s="60"/>
      <c r="Q74" s="39"/>
      <c r="R74" s="39"/>
      <c r="S74" s="39"/>
      <c r="T74" s="66"/>
    </row>
    <row r="75" spans="1:20" customFormat="1" ht="15">
      <c r="A75" s="108"/>
      <c r="B75" s="109"/>
      <c r="C75" s="110"/>
      <c r="D75" s="110"/>
      <c r="E75" s="57"/>
      <c r="F75" s="72"/>
      <c r="G75" s="73"/>
      <c r="H75" s="61"/>
      <c r="I75" s="73"/>
      <c r="J75" s="61"/>
      <c r="K75" s="58"/>
      <c r="L75" s="58"/>
      <c r="M75" s="61"/>
      <c r="N75" s="61"/>
      <c r="O75" s="61"/>
      <c r="P75" s="61"/>
      <c r="Q75" s="39"/>
      <c r="R75" s="39"/>
      <c r="S75" s="39"/>
      <c r="T75" s="67"/>
    </row>
    <row r="76" spans="1:20" ht="30" customHeight="1">
      <c r="A76" s="108"/>
      <c r="B76" s="109"/>
      <c r="C76" s="110"/>
      <c r="D76" s="110"/>
      <c r="E76" s="57"/>
      <c r="F76" s="72"/>
      <c r="G76" s="71" t="s">
        <v>365</v>
      </c>
      <c r="H76" s="59" t="s">
        <v>183</v>
      </c>
      <c r="I76" s="71" t="s">
        <v>366</v>
      </c>
      <c r="J76" s="59" t="s">
        <v>328</v>
      </c>
      <c r="K76" s="56">
        <f t="shared" si="4"/>
        <v>32</v>
      </c>
      <c r="L76" s="56">
        <v>0</v>
      </c>
      <c r="M76" s="56">
        <v>1</v>
      </c>
      <c r="N76" s="56">
        <v>13</v>
      </c>
      <c r="O76" s="56">
        <v>8</v>
      </c>
      <c r="P76" s="59">
        <v>10</v>
      </c>
      <c r="Q76" s="38">
        <v>1</v>
      </c>
      <c r="R76" s="38">
        <v>1</v>
      </c>
      <c r="S76" s="38">
        <v>1</v>
      </c>
      <c r="T76" s="65" t="s">
        <v>92</v>
      </c>
    </row>
    <row r="77" spans="1:20">
      <c r="A77" s="108"/>
      <c r="B77" s="109"/>
      <c r="C77" s="110"/>
      <c r="D77" s="110"/>
      <c r="E77" s="57"/>
      <c r="F77" s="72"/>
      <c r="G77" s="72"/>
      <c r="H77" s="60"/>
      <c r="I77" s="72"/>
      <c r="J77" s="60"/>
      <c r="K77" s="57"/>
      <c r="L77" s="57"/>
      <c r="M77" s="57"/>
      <c r="N77" s="57"/>
      <c r="O77" s="57"/>
      <c r="P77" s="60"/>
      <c r="Q77" s="38"/>
      <c r="R77" s="38"/>
      <c r="S77" s="38"/>
      <c r="T77" s="66"/>
    </row>
    <row r="78" spans="1:20">
      <c r="A78" s="108"/>
      <c r="B78" s="109"/>
      <c r="C78" s="110"/>
      <c r="D78" s="110"/>
      <c r="E78" s="57"/>
      <c r="F78" s="72"/>
      <c r="G78" s="72"/>
      <c r="H78" s="60"/>
      <c r="I78" s="72"/>
      <c r="J78" s="60"/>
      <c r="K78" s="57"/>
      <c r="L78" s="57"/>
      <c r="M78" s="57"/>
      <c r="N78" s="57"/>
      <c r="O78" s="57"/>
      <c r="P78" s="60"/>
      <c r="Q78" s="38"/>
      <c r="R78" s="38"/>
      <c r="S78" s="38"/>
      <c r="T78" s="66"/>
    </row>
    <row r="79" spans="1:20">
      <c r="A79" s="108"/>
      <c r="B79" s="109"/>
      <c r="C79" s="110"/>
      <c r="D79" s="110"/>
      <c r="E79" s="58"/>
      <c r="F79" s="73"/>
      <c r="G79" s="73"/>
      <c r="H79" s="61"/>
      <c r="I79" s="73"/>
      <c r="J79" s="61"/>
      <c r="K79" s="58"/>
      <c r="L79" s="58"/>
      <c r="M79" s="58"/>
      <c r="N79" s="58"/>
      <c r="O79" s="58"/>
      <c r="P79" s="61"/>
      <c r="Q79" s="38"/>
      <c r="R79" s="38"/>
      <c r="S79" s="38"/>
      <c r="T79" s="67"/>
    </row>
    <row r="80" spans="1:20" customFormat="1" ht="47.25" hidden="1" customHeight="1">
      <c r="A80" s="108"/>
      <c r="B80" s="109"/>
      <c r="C80" s="110"/>
      <c r="D80" s="110"/>
      <c r="E80" s="109" t="s">
        <v>31</v>
      </c>
      <c r="F80" s="71" t="s">
        <v>106</v>
      </c>
      <c r="G80" s="42" t="s">
        <v>395</v>
      </c>
      <c r="H80" s="22" t="s">
        <v>184</v>
      </c>
      <c r="I80" s="42" t="s">
        <v>396</v>
      </c>
      <c r="J80" s="23" t="s">
        <v>328</v>
      </c>
      <c r="K80" s="23">
        <f>+M80+N80+O80+P80</f>
        <v>19</v>
      </c>
      <c r="L80" s="23">
        <v>0</v>
      </c>
      <c r="M80" s="23">
        <v>2</v>
      </c>
      <c r="N80" s="23">
        <v>6</v>
      </c>
      <c r="O80" s="23">
        <v>6</v>
      </c>
      <c r="P80" s="23">
        <v>5</v>
      </c>
      <c r="Q80" s="39"/>
      <c r="R80" s="39">
        <v>1</v>
      </c>
      <c r="S80" s="39"/>
      <c r="T80" s="47" t="s">
        <v>31</v>
      </c>
    </row>
    <row r="81" spans="1:20" customFormat="1" ht="37.5" hidden="1" customHeight="1">
      <c r="A81" s="108"/>
      <c r="B81" s="109"/>
      <c r="C81" s="110"/>
      <c r="D81" s="110"/>
      <c r="E81" s="109"/>
      <c r="F81" s="72"/>
      <c r="G81" s="42" t="s">
        <v>397</v>
      </c>
      <c r="H81" s="22" t="s">
        <v>185</v>
      </c>
      <c r="I81" s="42" t="s">
        <v>398</v>
      </c>
      <c r="J81" s="23" t="s">
        <v>328</v>
      </c>
      <c r="K81" s="23">
        <f>+M81+N81+O81+P81</f>
        <v>15</v>
      </c>
      <c r="L81" s="23">
        <v>0</v>
      </c>
      <c r="M81" s="23">
        <v>2</v>
      </c>
      <c r="N81" s="23">
        <v>3</v>
      </c>
      <c r="O81" s="23">
        <v>4</v>
      </c>
      <c r="P81" s="23">
        <v>6</v>
      </c>
      <c r="Q81" s="39"/>
      <c r="R81" s="39"/>
      <c r="S81" s="39"/>
      <c r="T81" s="47" t="s">
        <v>31</v>
      </c>
    </row>
    <row r="82" spans="1:20" customFormat="1" ht="39.75" hidden="1" customHeight="1">
      <c r="A82" s="108"/>
      <c r="B82" s="109"/>
      <c r="C82" s="110"/>
      <c r="D82" s="110"/>
      <c r="E82" s="109"/>
      <c r="F82" s="72"/>
      <c r="G82" s="42" t="s">
        <v>399</v>
      </c>
      <c r="H82" s="22" t="s">
        <v>186</v>
      </c>
      <c r="I82" s="42" t="s">
        <v>400</v>
      </c>
      <c r="J82" s="23" t="s">
        <v>328</v>
      </c>
      <c r="K82" s="23">
        <f>+M82+N82+O82+P82</f>
        <v>7</v>
      </c>
      <c r="L82" s="23">
        <v>0</v>
      </c>
      <c r="M82" s="23">
        <v>0</v>
      </c>
      <c r="N82" s="23">
        <v>2</v>
      </c>
      <c r="O82" s="23">
        <v>2</v>
      </c>
      <c r="P82" s="23">
        <v>3</v>
      </c>
      <c r="Q82" s="39"/>
      <c r="R82" s="39"/>
      <c r="S82" s="39"/>
      <c r="T82" s="47" t="s">
        <v>31</v>
      </c>
    </row>
    <row r="83" spans="1:20" customFormat="1" ht="59.25" hidden="1" customHeight="1">
      <c r="A83" s="108"/>
      <c r="B83" s="109"/>
      <c r="C83" s="110"/>
      <c r="D83" s="110"/>
      <c r="E83" s="109"/>
      <c r="F83" s="73"/>
      <c r="G83" s="42" t="s">
        <v>401</v>
      </c>
      <c r="H83" s="22" t="s">
        <v>187</v>
      </c>
      <c r="I83" s="42" t="s">
        <v>402</v>
      </c>
      <c r="J83" s="23" t="s">
        <v>328</v>
      </c>
      <c r="K83" s="24">
        <v>4</v>
      </c>
      <c r="L83" s="23">
        <v>0</v>
      </c>
      <c r="M83" s="23">
        <v>0</v>
      </c>
      <c r="N83" s="23">
        <v>2</v>
      </c>
      <c r="O83" s="23">
        <v>2</v>
      </c>
      <c r="P83" s="23">
        <v>0</v>
      </c>
      <c r="Q83" s="39"/>
      <c r="R83" s="39"/>
      <c r="S83" s="39"/>
      <c r="T83" s="47" t="s">
        <v>31</v>
      </c>
    </row>
    <row r="84" spans="1:20" customFormat="1" ht="25.5" customHeight="1">
      <c r="A84" s="108" t="s">
        <v>10</v>
      </c>
      <c r="B84" s="109" t="s">
        <v>11</v>
      </c>
      <c r="C84" s="109" t="s">
        <v>19</v>
      </c>
      <c r="D84" s="110" t="s">
        <v>93</v>
      </c>
      <c r="E84" s="56" t="s">
        <v>22</v>
      </c>
      <c r="F84" s="71" t="s">
        <v>94</v>
      </c>
      <c r="G84" s="68" t="s">
        <v>367</v>
      </c>
      <c r="H84" s="56" t="s">
        <v>188</v>
      </c>
      <c r="I84" s="68" t="s">
        <v>368</v>
      </c>
      <c r="J84" s="56" t="s">
        <v>328</v>
      </c>
      <c r="K84" s="56">
        <f t="shared" si="4"/>
        <v>43</v>
      </c>
      <c r="L84" s="56">
        <v>0</v>
      </c>
      <c r="M84" s="56">
        <v>11</v>
      </c>
      <c r="N84" s="56">
        <v>11</v>
      </c>
      <c r="O84" s="59">
        <v>10</v>
      </c>
      <c r="P84" s="59">
        <v>11</v>
      </c>
      <c r="Q84" s="39">
        <v>11</v>
      </c>
      <c r="R84" s="39">
        <v>11</v>
      </c>
      <c r="S84" s="39">
        <v>11</v>
      </c>
      <c r="T84" s="62" t="s">
        <v>74</v>
      </c>
    </row>
    <row r="85" spans="1:20" customFormat="1" ht="15">
      <c r="A85" s="108"/>
      <c r="B85" s="109"/>
      <c r="C85" s="109"/>
      <c r="D85" s="110"/>
      <c r="E85" s="57"/>
      <c r="F85" s="72"/>
      <c r="G85" s="69"/>
      <c r="H85" s="57"/>
      <c r="I85" s="69"/>
      <c r="J85" s="57"/>
      <c r="K85" s="57"/>
      <c r="L85" s="57"/>
      <c r="M85" s="57"/>
      <c r="N85" s="57"/>
      <c r="O85" s="60"/>
      <c r="P85" s="60"/>
      <c r="Q85" s="39"/>
      <c r="R85" s="39"/>
      <c r="S85" s="39"/>
      <c r="T85" s="63"/>
    </row>
    <row r="86" spans="1:20" customFormat="1" ht="15">
      <c r="A86" s="108"/>
      <c r="B86" s="109"/>
      <c r="C86" s="109"/>
      <c r="D86" s="110"/>
      <c r="E86" s="57"/>
      <c r="F86" s="72"/>
      <c r="G86" s="70"/>
      <c r="H86" s="58"/>
      <c r="I86" s="70"/>
      <c r="J86" s="58"/>
      <c r="K86" s="58"/>
      <c r="L86" s="58"/>
      <c r="M86" s="58"/>
      <c r="N86" s="58"/>
      <c r="O86" s="61"/>
      <c r="P86" s="61"/>
      <c r="Q86" s="39"/>
      <c r="R86" s="39"/>
      <c r="S86" s="39"/>
      <c r="T86" s="64"/>
    </row>
    <row r="87" spans="1:20" customFormat="1" ht="25.5" customHeight="1">
      <c r="A87" s="108"/>
      <c r="B87" s="109"/>
      <c r="C87" s="109"/>
      <c r="D87" s="110"/>
      <c r="E87" s="57"/>
      <c r="F87" s="72"/>
      <c r="G87" s="71" t="s">
        <v>293</v>
      </c>
      <c r="H87" s="56" t="s">
        <v>189</v>
      </c>
      <c r="I87" s="68" t="s">
        <v>75</v>
      </c>
      <c r="J87" s="56" t="s">
        <v>328</v>
      </c>
      <c r="K87" s="56">
        <f t="shared" si="4"/>
        <v>400</v>
      </c>
      <c r="L87" s="56">
        <v>0</v>
      </c>
      <c r="M87" s="56">
        <v>100</v>
      </c>
      <c r="N87" s="56">
        <v>130</v>
      </c>
      <c r="O87" s="56">
        <v>130</v>
      </c>
      <c r="P87" s="59">
        <v>40</v>
      </c>
      <c r="Q87" s="38">
        <v>100</v>
      </c>
      <c r="R87" s="38">
        <v>100</v>
      </c>
      <c r="S87" s="38">
        <v>100</v>
      </c>
      <c r="T87" s="62" t="s">
        <v>74</v>
      </c>
    </row>
    <row r="88" spans="1:20" customFormat="1" ht="15">
      <c r="A88" s="108"/>
      <c r="B88" s="109"/>
      <c r="C88" s="109"/>
      <c r="D88" s="110"/>
      <c r="E88" s="57"/>
      <c r="F88" s="72"/>
      <c r="G88" s="72"/>
      <c r="H88" s="57"/>
      <c r="I88" s="69"/>
      <c r="J88" s="57"/>
      <c r="K88" s="57"/>
      <c r="L88" s="57"/>
      <c r="M88" s="57"/>
      <c r="N88" s="57"/>
      <c r="O88" s="57"/>
      <c r="P88" s="60"/>
      <c r="Q88" s="38"/>
      <c r="R88" s="38"/>
      <c r="S88" s="38"/>
      <c r="T88" s="63"/>
    </row>
    <row r="89" spans="1:20" customFormat="1" ht="15">
      <c r="A89" s="108"/>
      <c r="B89" s="109"/>
      <c r="C89" s="109"/>
      <c r="D89" s="110"/>
      <c r="E89" s="57"/>
      <c r="F89" s="72"/>
      <c r="G89" s="73"/>
      <c r="H89" s="58"/>
      <c r="I89" s="70"/>
      <c r="J89" s="58"/>
      <c r="K89" s="58"/>
      <c r="L89" s="58"/>
      <c r="M89" s="58"/>
      <c r="N89" s="58"/>
      <c r="O89" s="58"/>
      <c r="P89" s="61"/>
      <c r="Q89" s="38"/>
      <c r="R89" s="38"/>
      <c r="S89" s="38"/>
      <c r="T89" s="64"/>
    </row>
    <row r="90" spans="1:20" customFormat="1" ht="25.5" customHeight="1">
      <c r="A90" s="108"/>
      <c r="B90" s="109"/>
      <c r="C90" s="109"/>
      <c r="D90" s="110"/>
      <c r="E90" s="57"/>
      <c r="F90" s="72"/>
      <c r="G90" s="71" t="s">
        <v>33</v>
      </c>
      <c r="H90" s="56" t="s">
        <v>190</v>
      </c>
      <c r="I90" s="68" t="s">
        <v>34</v>
      </c>
      <c r="J90" s="56" t="s">
        <v>328</v>
      </c>
      <c r="K90" s="56">
        <f t="shared" si="4"/>
        <v>250</v>
      </c>
      <c r="L90" s="56">
        <v>0</v>
      </c>
      <c r="M90" s="56">
        <v>60</v>
      </c>
      <c r="N90" s="56">
        <v>80</v>
      </c>
      <c r="O90" s="56">
        <v>70</v>
      </c>
      <c r="P90" s="59">
        <v>40</v>
      </c>
      <c r="Q90" s="38">
        <v>60</v>
      </c>
      <c r="R90" s="38">
        <v>60</v>
      </c>
      <c r="S90" s="38">
        <v>60</v>
      </c>
      <c r="T90" s="62" t="s">
        <v>74</v>
      </c>
    </row>
    <row r="91" spans="1:20" customFormat="1" ht="15">
      <c r="A91" s="108"/>
      <c r="B91" s="109"/>
      <c r="C91" s="109"/>
      <c r="D91" s="110"/>
      <c r="E91" s="57"/>
      <c r="F91" s="72"/>
      <c r="G91" s="72"/>
      <c r="H91" s="57"/>
      <c r="I91" s="69"/>
      <c r="J91" s="57"/>
      <c r="K91" s="57"/>
      <c r="L91" s="57"/>
      <c r="M91" s="57"/>
      <c r="N91" s="57"/>
      <c r="O91" s="57"/>
      <c r="P91" s="60"/>
      <c r="Q91" s="38"/>
      <c r="R91" s="38"/>
      <c r="S91" s="38"/>
      <c r="T91" s="63"/>
    </row>
    <row r="92" spans="1:20" customFormat="1" ht="15">
      <c r="A92" s="108"/>
      <c r="B92" s="109"/>
      <c r="C92" s="109"/>
      <c r="D92" s="110"/>
      <c r="E92" s="57"/>
      <c r="F92" s="72"/>
      <c r="G92" s="73"/>
      <c r="H92" s="58"/>
      <c r="I92" s="70"/>
      <c r="J92" s="58"/>
      <c r="K92" s="58"/>
      <c r="L92" s="58"/>
      <c r="M92" s="58"/>
      <c r="N92" s="58"/>
      <c r="O92" s="58"/>
      <c r="P92" s="61"/>
      <c r="Q92" s="38"/>
      <c r="R92" s="38"/>
      <c r="S92" s="38"/>
      <c r="T92" s="64"/>
    </row>
    <row r="93" spans="1:20" customFormat="1" ht="25.5" customHeight="1">
      <c r="A93" s="108"/>
      <c r="B93" s="109"/>
      <c r="C93" s="109"/>
      <c r="D93" s="110"/>
      <c r="E93" s="57"/>
      <c r="F93" s="72"/>
      <c r="G93" s="71" t="s">
        <v>294</v>
      </c>
      <c r="H93" s="56" t="s">
        <v>306</v>
      </c>
      <c r="I93" s="68" t="s">
        <v>76</v>
      </c>
      <c r="J93" s="56" t="s">
        <v>328</v>
      </c>
      <c r="K93" s="56">
        <f t="shared" si="4"/>
        <v>400</v>
      </c>
      <c r="L93" s="56">
        <v>0</v>
      </c>
      <c r="M93" s="56">
        <v>100</v>
      </c>
      <c r="N93" s="56">
        <v>130</v>
      </c>
      <c r="O93" s="56">
        <v>130</v>
      </c>
      <c r="P93" s="59">
        <v>40</v>
      </c>
      <c r="Q93" s="38">
        <v>100</v>
      </c>
      <c r="R93" s="38">
        <v>100</v>
      </c>
      <c r="S93" s="38">
        <v>100</v>
      </c>
      <c r="T93" s="62" t="s">
        <v>74</v>
      </c>
    </row>
    <row r="94" spans="1:20" customFormat="1" ht="15">
      <c r="A94" s="108"/>
      <c r="B94" s="109"/>
      <c r="C94" s="109"/>
      <c r="D94" s="110"/>
      <c r="E94" s="57"/>
      <c r="F94" s="72"/>
      <c r="G94" s="72"/>
      <c r="H94" s="57"/>
      <c r="I94" s="69"/>
      <c r="J94" s="57"/>
      <c r="K94" s="57"/>
      <c r="L94" s="57"/>
      <c r="M94" s="57"/>
      <c r="N94" s="57"/>
      <c r="O94" s="57"/>
      <c r="P94" s="60"/>
      <c r="Q94" s="38"/>
      <c r="R94" s="38"/>
      <c r="S94" s="38"/>
      <c r="T94" s="63"/>
    </row>
    <row r="95" spans="1:20" customFormat="1" ht="15">
      <c r="A95" s="108"/>
      <c r="B95" s="109"/>
      <c r="C95" s="109"/>
      <c r="D95" s="110"/>
      <c r="E95" s="57"/>
      <c r="F95" s="72"/>
      <c r="G95" s="73"/>
      <c r="H95" s="58"/>
      <c r="I95" s="70"/>
      <c r="J95" s="58"/>
      <c r="K95" s="58"/>
      <c r="L95" s="58"/>
      <c r="M95" s="58"/>
      <c r="N95" s="58"/>
      <c r="O95" s="58"/>
      <c r="P95" s="61"/>
      <c r="Q95" s="38"/>
      <c r="R95" s="38"/>
      <c r="S95" s="38"/>
      <c r="T95" s="64"/>
    </row>
    <row r="96" spans="1:20" customFormat="1" ht="51" customHeight="1">
      <c r="A96" s="108"/>
      <c r="B96" s="109"/>
      <c r="C96" s="109"/>
      <c r="D96" s="110"/>
      <c r="E96" s="57"/>
      <c r="F96" s="72"/>
      <c r="G96" s="71" t="s">
        <v>257</v>
      </c>
      <c r="H96" s="56" t="s">
        <v>191</v>
      </c>
      <c r="I96" s="71" t="s">
        <v>266</v>
      </c>
      <c r="J96" s="59" t="s">
        <v>328</v>
      </c>
      <c r="K96" s="56">
        <f>P96</f>
        <v>32</v>
      </c>
      <c r="L96" s="56">
        <v>22</v>
      </c>
      <c r="M96" s="56">
        <v>22</v>
      </c>
      <c r="N96" s="56">
        <v>25</v>
      </c>
      <c r="O96" s="56">
        <v>29</v>
      </c>
      <c r="P96" s="59">
        <v>32</v>
      </c>
      <c r="Q96" s="38"/>
      <c r="R96" s="38"/>
      <c r="S96" s="38"/>
      <c r="T96" s="65" t="s">
        <v>105</v>
      </c>
    </row>
    <row r="97" spans="1:20" customFormat="1" ht="15">
      <c r="A97" s="108"/>
      <c r="B97" s="109"/>
      <c r="C97" s="109"/>
      <c r="D97" s="110"/>
      <c r="E97" s="57"/>
      <c r="F97" s="72"/>
      <c r="G97" s="72"/>
      <c r="H97" s="57"/>
      <c r="I97" s="72"/>
      <c r="J97" s="60"/>
      <c r="K97" s="57"/>
      <c r="L97" s="57"/>
      <c r="M97" s="57"/>
      <c r="N97" s="57"/>
      <c r="O97" s="57"/>
      <c r="P97" s="60"/>
      <c r="Q97" s="38"/>
      <c r="R97" s="38"/>
      <c r="S97" s="38"/>
      <c r="T97" s="66"/>
    </row>
    <row r="98" spans="1:20" customFormat="1" ht="48" customHeight="1">
      <c r="A98" s="108"/>
      <c r="B98" s="109"/>
      <c r="C98" s="109"/>
      <c r="D98" s="110"/>
      <c r="E98" s="57"/>
      <c r="F98" s="72"/>
      <c r="G98" s="72"/>
      <c r="H98" s="57"/>
      <c r="I98" s="72"/>
      <c r="J98" s="60"/>
      <c r="K98" s="57"/>
      <c r="L98" s="57"/>
      <c r="M98" s="57"/>
      <c r="N98" s="57"/>
      <c r="O98" s="57"/>
      <c r="P98" s="60"/>
      <c r="Q98" s="38"/>
      <c r="R98" s="38"/>
      <c r="S98" s="38"/>
      <c r="T98" s="66"/>
    </row>
    <row r="99" spans="1:20" customFormat="1" ht="38.25" customHeight="1">
      <c r="A99" s="108"/>
      <c r="B99" s="109"/>
      <c r="C99" s="109"/>
      <c r="D99" s="110"/>
      <c r="E99" s="57"/>
      <c r="F99" s="72"/>
      <c r="G99" s="72"/>
      <c r="H99" s="57"/>
      <c r="I99" s="72"/>
      <c r="J99" s="60"/>
      <c r="K99" s="57"/>
      <c r="L99" s="57"/>
      <c r="M99" s="57"/>
      <c r="N99" s="57"/>
      <c r="O99" s="57"/>
      <c r="P99" s="60"/>
      <c r="Q99" s="38"/>
      <c r="R99" s="38"/>
      <c r="S99" s="38"/>
      <c r="T99" s="66"/>
    </row>
    <row r="100" spans="1:20" customFormat="1" ht="15">
      <c r="A100" s="108"/>
      <c r="B100" s="109"/>
      <c r="C100" s="109"/>
      <c r="D100" s="110"/>
      <c r="E100" s="57"/>
      <c r="F100" s="72"/>
      <c r="G100" s="72"/>
      <c r="H100" s="57"/>
      <c r="I100" s="72"/>
      <c r="J100" s="60"/>
      <c r="K100" s="57"/>
      <c r="L100" s="57"/>
      <c r="M100" s="57"/>
      <c r="N100" s="57"/>
      <c r="O100" s="57"/>
      <c r="P100" s="60"/>
      <c r="Q100" s="38"/>
      <c r="R100" s="38"/>
      <c r="S100" s="38"/>
      <c r="T100" s="66"/>
    </row>
    <row r="101" spans="1:20" customFormat="1" ht="15">
      <c r="A101" s="108"/>
      <c r="B101" s="109"/>
      <c r="C101" s="109"/>
      <c r="D101" s="110"/>
      <c r="E101" s="57"/>
      <c r="F101" s="72"/>
      <c r="G101" s="72"/>
      <c r="H101" s="57"/>
      <c r="I101" s="72"/>
      <c r="J101" s="60"/>
      <c r="K101" s="57"/>
      <c r="L101" s="57"/>
      <c r="M101" s="57"/>
      <c r="N101" s="57"/>
      <c r="O101" s="57"/>
      <c r="P101" s="60"/>
      <c r="Q101" s="38"/>
      <c r="R101" s="38"/>
      <c r="S101" s="38"/>
      <c r="T101" s="66"/>
    </row>
    <row r="102" spans="1:20" customFormat="1" ht="15">
      <c r="A102" s="108"/>
      <c r="B102" s="109"/>
      <c r="C102" s="109"/>
      <c r="D102" s="110"/>
      <c r="E102" s="57"/>
      <c r="F102" s="72"/>
      <c r="G102" s="73"/>
      <c r="H102" s="58"/>
      <c r="I102" s="73"/>
      <c r="J102" s="61"/>
      <c r="K102" s="58"/>
      <c r="L102" s="58"/>
      <c r="M102" s="58"/>
      <c r="N102" s="58"/>
      <c r="O102" s="58"/>
      <c r="P102" s="61"/>
      <c r="Q102" s="38"/>
      <c r="R102" s="38"/>
      <c r="S102" s="38"/>
      <c r="T102" s="67"/>
    </row>
    <row r="103" spans="1:20">
      <c r="A103" s="108"/>
      <c r="B103" s="109"/>
      <c r="C103" s="109"/>
      <c r="D103" s="110"/>
      <c r="E103" s="57"/>
      <c r="F103" s="72"/>
      <c r="G103" s="71" t="s">
        <v>258</v>
      </c>
      <c r="H103" s="56" t="s">
        <v>192</v>
      </c>
      <c r="I103" s="71" t="s">
        <v>267</v>
      </c>
      <c r="J103" s="59" t="s">
        <v>328</v>
      </c>
      <c r="K103" s="56">
        <f>P103</f>
        <v>28</v>
      </c>
      <c r="L103" s="56">
        <v>0</v>
      </c>
      <c r="M103" s="56">
        <v>7</v>
      </c>
      <c r="N103" s="56">
        <v>14</v>
      </c>
      <c r="O103" s="56">
        <v>21</v>
      </c>
      <c r="P103" s="59">
        <v>28</v>
      </c>
      <c r="Q103" s="38"/>
      <c r="R103" s="38"/>
      <c r="S103" s="38"/>
      <c r="T103" s="62" t="s">
        <v>92</v>
      </c>
    </row>
    <row r="104" spans="1:20">
      <c r="A104" s="108"/>
      <c r="B104" s="109"/>
      <c r="C104" s="109"/>
      <c r="D104" s="110"/>
      <c r="E104" s="57"/>
      <c r="F104" s="72"/>
      <c r="G104" s="72"/>
      <c r="H104" s="57"/>
      <c r="I104" s="72"/>
      <c r="J104" s="60"/>
      <c r="K104" s="57"/>
      <c r="L104" s="57"/>
      <c r="M104" s="57"/>
      <c r="N104" s="57"/>
      <c r="O104" s="57"/>
      <c r="P104" s="60"/>
      <c r="Q104" s="38"/>
      <c r="R104" s="38"/>
      <c r="S104" s="38"/>
      <c r="T104" s="63"/>
    </row>
    <row r="105" spans="1:20" ht="73.5" customHeight="1">
      <c r="A105" s="108"/>
      <c r="B105" s="109"/>
      <c r="C105" s="109"/>
      <c r="D105" s="110"/>
      <c r="E105" s="57"/>
      <c r="F105" s="72"/>
      <c r="G105" s="73"/>
      <c r="H105" s="58"/>
      <c r="I105" s="73"/>
      <c r="J105" s="61"/>
      <c r="K105" s="58"/>
      <c r="L105" s="58"/>
      <c r="M105" s="58"/>
      <c r="N105" s="58"/>
      <c r="O105" s="58"/>
      <c r="P105" s="61"/>
      <c r="Q105" s="38"/>
      <c r="R105" s="38"/>
      <c r="S105" s="38"/>
      <c r="T105" s="64"/>
    </row>
    <row r="106" spans="1:20" customFormat="1" ht="15">
      <c r="A106" s="108"/>
      <c r="B106" s="109"/>
      <c r="C106" s="109"/>
      <c r="D106" s="110"/>
      <c r="E106" s="57"/>
      <c r="F106" s="72"/>
      <c r="G106" s="71" t="s">
        <v>77</v>
      </c>
      <c r="H106" s="56" t="s">
        <v>193</v>
      </c>
      <c r="I106" s="71" t="s">
        <v>78</v>
      </c>
      <c r="J106" s="59" t="s">
        <v>328</v>
      </c>
      <c r="K106" s="59">
        <f>SUM(M106:P106)</f>
        <v>41</v>
      </c>
      <c r="L106" s="59">
        <v>0</v>
      </c>
      <c r="M106" s="59">
        <v>10</v>
      </c>
      <c r="N106" s="59">
        <v>12</v>
      </c>
      <c r="O106" s="59">
        <f>4+4+3</f>
        <v>11</v>
      </c>
      <c r="P106" s="59">
        <v>8</v>
      </c>
      <c r="Q106" s="39">
        <f>4+3+3</f>
        <v>10</v>
      </c>
      <c r="R106" s="39">
        <f>4+3+4</f>
        <v>11</v>
      </c>
      <c r="S106" s="39">
        <f>4+3+4</f>
        <v>11</v>
      </c>
      <c r="T106" s="62" t="s">
        <v>74</v>
      </c>
    </row>
    <row r="107" spans="1:20" customFormat="1" ht="15">
      <c r="A107" s="108"/>
      <c r="B107" s="109"/>
      <c r="C107" s="109"/>
      <c r="D107" s="110"/>
      <c r="E107" s="57"/>
      <c r="F107" s="72"/>
      <c r="G107" s="72"/>
      <c r="H107" s="57"/>
      <c r="I107" s="72"/>
      <c r="J107" s="60"/>
      <c r="K107" s="60"/>
      <c r="L107" s="60"/>
      <c r="M107" s="60"/>
      <c r="N107" s="60"/>
      <c r="O107" s="60"/>
      <c r="P107" s="60"/>
      <c r="Q107" s="39"/>
      <c r="R107" s="39"/>
      <c r="S107" s="39"/>
      <c r="T107" s="63"/>
    </row>
    <row r="108" spans="1:20" customFormat="1" ht="15">
      <c r="A108" s="108"/>
      <c r="B108" s="109"/>
      <c r="C108" s="109"/>
      <c r="D108" s="110"/>
      <c r="E108" s="57"/>
      <c r="F108" s="72"/>
      <c r="G108" s="73"/>
      <c r="H108" s="58"/>
      <c r="I108" s="73"/>
      <c r="J108" s="61"/>
      <c r="K108" s="61"/>
      <c r="L108" s="61"/>
      <c r="M108" s="61"/>
      <c r="N108" s="61"/>
      <c r="O108" s="61"/>
      <c r="P108" s="61"/>
      <c r="Q108" s="39"/>
      <c r="R108" s="39"/>
      <c r="S108" s="39"/>
      <c r="T108" s="64"/>
    </row>
    <row r="109" spans="1:20" s="8" customFormat="1" ht="38.25" customHeight="1">
      <c r="A109" s="127"/>
      <c r="B109" s="128"/>
      <c r="C109" s="128"/>
      <c r="D109" s="129"/>
      <c r="E109" s="57"/>
      <c r="F109" s="72"/>
      <c r="G109" s="43" t="s">
        <v>79</v>
      </c>
      <c r="H109" s="38" t="s">
        <v>194</v>
      </c>
      <c r="I109" s="43" t="s">
        <v>80</v>
      </c>
      <c r="J109" s="39" t="s">
        <v>328</v>
      </c>
      <c r="K109" s="39">
        <f>M109+N109+O109+P109</f>
        <v>2</v>
      </c>
      <c r="L109" s="39">
        <v>0</v>
      </c>
      <c r="M109" s="39">
        <v>1</v>
      </c>
      <c r="N109" s="39">
        <v>1</v>
      </c>
      <c r="O109" s="39">
        <v>0</v>
      </c>
      <c r="P109" s="39">
        <v>0</v>
      </c>
      <c r="Q109" s="39">
        <v>1</v>
      </c>
      <c r="R109" s="39">
        <v>1</v>
      </c>
      <c r="S109" s="39">
        <v>1</v>
      </c>
      <c r="T109" s="47" t="s">
        <v>74</v>
      </c>
    </row>
    <row r="110" spans="1:20" customFormat="1" ht="48" customHeight="1">
      <c r="A110" s="108"/>
      <c r="B110" s="109"/>
      <c r="C110" s="109"/>
      <c r="D110" s="110"/>
      <c r="E110" s="57"/>
      <c r="F110" s="72"/>
      <c r="G110" s="71" t="s">
        <v>295</v>
      </c>
      <c r="H110" s="56" t="s">
        <v>195</v>
      </c>
      <c r="I110" s="71" t="s">
        <v>369</v>
      </c>
      <c r="J110" s="59" t="s">
        <v>327</v>
      </c>
      <c r="K110" s="117">
        <v>0.8</v>
      </c>
      <c r="L110" s="117">
        <v>0.8</v>
      </c>
      <c r="M110" s="117">
        <v>0.8</v>
      </c>
      <c r="N110" s="117">
        <v>0.8</v>
      </c>
      <c r="O110" s="117">
        <v>0.8</v>
      </c>
      <c r="P110" s="117">
        <v>0.8</v>
      </c>
      <c r="Q110" s="11">
        <v>0.8</v>
      </c>
      <c r="R110" s="11">
        <v>0.8</v>
      </c>
      <c r="S110" s="11">
        <v>0.8</v>
      </c>
      <c r="T110" s="65" t="s">
        <v>105</v>
      </c>
    </row>
    <row r="111" spans="1:20" customFormat="1" ht="38.25" customHeight="1">
      <c r="A111" s="108"/>
      <c r="B111" s="109"/>
      <c r="C111" s="109"/>
      <c r="D111" s="110"/>
      <c r="E111" s="57"/>
      <c r="F111" s="72"/>
      <c r="G111" s="72"/>
      <c r="H111" s="57"/>
      <c r="I111" s="72"/>
      <c r="J111" s="60"/>
      <c r="K111" s="118"/>
      <c r="L111" s="118"/>
      <c r="M111" s="118"/>
      <c r="N111" s="118"/>
      <c r="O111" s="118"/>
      <c r="P111" s="118"/>
      <c r="Q111" s="11"/>
      <c r="R111" s="11"/>
      <c r="S111" s="11"/>
      <c r="T111" s="66"/>
    </row>
    <row r="112" spans="1:20" customFormat="1" ht="54.75" customHeight="1">
      <c r="A112" s="108"/>
      <c r="B112" s="109"/>
      <c r="C112" s="109"/>
      <c r="D112" s="110"/>
      <c r="E112" s="57"/>
      <c r="F112" s="73"/>
      <c r="G112" s="73"/>
      <c r="H112" s="58"/>
      <c r="I112" s="73"/>
      <c r="J112" s="61"/>
      <c r="K112" s="119"/>
      <c r="L112" s="119"/>
      <c r="M112" s="119"/>
      <c r="N112" s="119"/>
      <c r="O112" s="119"/>
      <c r="P112" s="119"/>
      <c r="Q112" s="11"/>
      <c r="R112" s="11"/>
      <c r="S112" s="11"/>
      <c r="T112" s="67"/>
    </row>
    <row r="113" spans="1:20" customFormat="1" ht="60" customHeight="1">
      <c r="A113" s="108"/>
      <c r="B113" s="109"/>
      <c r="C113" s="109"/>
      <c r="D113" s="110"/>
      <c r="E113" s="57"/>
      <c r="F113" s="71" t="s">
        <v>389</v>
      </c>
      <c r="G113" s="71" t="s">
        <v>438</v>
      </c>
      <c r="H113" s="59" t="s">
        <v>196</v>
      </c>
      <c r="I113" s="71" t="s">
        <v>418</v>
      </c>
      <c r="J113" s="59" t="s">
        <v>327</v>
      </c>
      <c r="K113" s="117">
        <v>1</v>
      </c>
      <c r="L113" s="117">
        <v>1</v>
      </c>
      <c r="M113" s="117">
        <v>1</v>
      </c>
      <c r="N113" s="117">
        <v>1</v>
      </c>
      <c r="O113" s="117">
        <v>1</v>
      </c>
      <c r="P113" s="117">
        <v>1</v>
      </c>
      <c r="Q113" s="31"/>
      <c r="R113" s="31"/>
      <c r="S113" s="31"/>
      <c r="T113" s="151" t="s">
        <v>321</v>
      </c>
    </row>
    <row r="114" spans="1:20" customFormat="1" ht="35.25" customHeight="1">
      <c r="A114" s="108"/>
      <c r="B114" s="109"/>
      <c r="C114" s="109"/>
      <c r="D114" s="110"/>
      <c r="E114" s="57"/>
      <c r="F114" s="72"/>
      <c r="G114" s="72"/>
      <c r="H114" s="60"/>
      <c r="I114" s="72"/>
      <c r="J114" s="60"/>
      <c r="K114" s="118"/>
      <c r="L114" s="118"/>
      <c r="M114" s="118"/>
      <c r="N114" s="118"/>
      <c r="O114" s="118"/>
      <c r="P114" s="118"/>
      <c r="Q114" s="31"/>
      <c r="R114" s="31"/>
      <c r="S114" s="31"/>
      <c r="T114" s="152"/>
    </row>
    <row r="115" spans="1:20" customFormat="1" ht="35.25" customHeight="1">
      <c r="A115" s="108"/>
      <c r="B115" s="109"/>
      <c r="C115" s="109"/>
      <c r="D115" s="110"/>
      <c r="E115" s="57"/>
      <c r="F115" s="72"/>
      <c r="G115" s="72"/>
      <c r="H115" s="60"/>
      <c r="I115" s="72"/>
      <c r="J115" s="60"/>
      <c r="K115" s="118"/>
      <c r="L115" s="118"/>
      <c r="M115" s="118"/>
      <c r="N115" s="118"/>
      <c r="O115" s="118"/>
      <c r="P115" s="118"/>
      <c r="Q115" s="31"/>
      <c r="R115" s="31"/>
      <c r="S115" s="31"/>
      <c r="T115" s="152"/>
    </row>
    <row r="116" spans="1:20" customFormat="1" ht="35.25" customHeight="1">
      <c r="A116" s="108"/>
      <c r="B116" s="109"/>
      <c r="C116" s="109"/>
      <c r="D116" s="110"/>
      <c r="E116" s="57"/>
      <c r="F116" s="72"/>
      <c r="G116" s="72"/>
      <c r="H116" s="60"/>
      <c r="I116" s="72"/>
      <c r="J116" s="60"/>
      <c r="K116" s="118"/>
      <c r="L116" s="118"/>
      <c r="M116" s="118"/>
      <c r="N116" s="118"/>
      <c r="O116" s="118"/>
      <c r="P116" s="118"/>
      <c r="Q116" s="31"/>
      <c r="R116" s="31"/>
      <c r="S116" s="31"/>
      <c r="T116" s="152"/>
    </row>
    <row r="117" spans="1:20" customFormat="1" ht="15">
      <c r="A117" s="108"/>
      <c r="B117" s="109"/>
      <c r="C117" s="109"/>
      <c r="D117" s="110"/>
      <c r="E117" s="57"/>
      <c r="F117" s="72"/>
      <c r="G117" s="73"/>
      <c r="H117" s="61"/>
      <c r="I117" s="73"/>
      <c r="J117" s="61"/>
      <c r="K117" s="119"/>
      <c r="L117" s="119"/>
      <c r="M117" s="119"/>
      <c r="N117" s="119"/>
      <c r="O117" s="119"/>
      <c r="P117" s="119"/>
      <c r="Q117" s="31"/>
      <c r="R117" s="31"/>
      <c r="S117" s="31"/>
      <c r="T117" s="153"/>
    </row>
    <row r="118" spans="1:20" customFormat="1" ht="51.75" customHeight="1">
      <c r="A118" s="108"/>
      <c r="B118" s="109"/>
      <c r="C118" s="109"/>
      <c r="D118" s="110"/>
      <c r="E118" s="57"/>
      <c r="F118" s="72"/>
      <c r="G118" s="68" t="s">
        <v>95</v>
      </c>
      <c r="H118" s="56" t="s">
        <v>197</v>
      </c>
      <c r="I118" s="68" t="s">
        <v>82</v>
      </c>
      <c r="J118" s="56" t="s">
        <v>327</v>
      </c>
      <c r="K118" s="114">
        <v>1</v>
      </c>
      <c r="L118" s="114">
        <v>0</v>
      </c>
      <c r="M118" s="114">
        <v>1</v>
      </c>
      <c r="N118" s="114">
        <v>1</v>
      </c>
      <c r="O118" s="114">
        <v>1</v>
      </c>
      <c r="P118" s="137">
        <v>1</v>
      </c>
      <c r="Q118" s="18">
        <v>1</v>
      </c>
      <c r="R118" s="18">
        <v>1</v>
      </c>
      <c r="S118" s="18">
        <v>1</v>
      </c>
      <c r="T118" s="65" t="s">
        <v>83</v>
      </c>
    </row>
    <row r="119" spans="1:20" customFormat="1" ht="59.25" customHeight="1">
      <c r="A119" s="108"/>
      <c r="B119" s="109"/>
      <c r="C119" s="109"/>
      <c r="D119" s="110"/>
      <c r="E119" s="57"/>
      <c r="F119" s="72"/>
      <c r="G119" s="70"/>
      <c r="H119" s="58"/>
      <c r="I119" s="70"/>
      <c r="J119" s="58"/>
      <c r="K119" s="116"/>
      <c r="L119" s="116"/>
      <c r="M119" s="116"/>
      <c r="N119" s="116"/>
      <c r="O119" s="116"/>
      <c r="P119" s="138"/>
      <c r="Q119" s="18"/>
      <c r="R119" s="18"/>
      <c r="S119" s="18"/>
      <c r="T119" s="67"/>
    </row>
    <row r="120" spans="1:20" customFormat="1" ht="57" customHeight="1">
      <c r="A120" s="108"/>
      <c r="B120" s="109"/>
      <c r="C120" s="109"/>
      <c r="D120" s="110"/>
      <c r="E120" s="57"/>
      <c r="F120" s="72"/>
      <c r="G120" s="68" t="s">
        <v>84</v>
      </c>
      <c r="H120" s="56" t="s">
        <v>198</v>
      </c>
      <c r="I120" s="68" t="s">
        <v>358</v>
      </c>
      <c r="J120" s="56" t="s">
        <v>341</v>
      </c>
      <c r="K120" s="172">
        <f>+P120</f>
        <v>4</v>
      </c>
      <c r="L120" s="114">
        <v>0</v>
      </c>
      <c r="M120" s="172">
        <v>0</v>
      </c>
      <c r="N120" s="172">
        <v>0</v>
      </c>
      <c r="O120" s="172">
        <v>0</v>
      </c>
      <c r="P120" s="175">
        <v>4</v>
      </c>
      <c r="Q120" s="18">
        <v>1</v>
      </c>
      <c r="R120" s="18">
        <v>1</v>
      </c>
      <c r="S120" s="18">
        <v>1</v>
      </c>
      <c r="T120" s="178" t="s">
        <v>83</v>
      </c>
    </row>
    <row r="121" spans="1:20" customFormat="1" ht="15">
      <c r="A121" s="108"/>
      <c r="B121" s="109"/>
      <c r="C121" s="109"/>
      <c r="D121" s="110"/>
      <c r="E121" s="57"/>
      <c r="F121" s="72"/>
      <c r="G121" s="69"/>
      <c r="H121" s="57"/>
      <c r="I121" s="69"/>
      <c r="J121" s="57"/>
      <c r="K121" s="173"/>
      <c r="L121" s="115"/>
      <c r="M121" s="173"/>
      <c r="N121" s="173"/>
      <c r="O121" s="173"/>
      <c r="P121" s="176"/>
      <c r="Q121" s="18"/>
      <c r="R121" s="18"/>
      <c r="S121" s="18"/>
      <c r="T121" s="179"/>
    </row>
    <row r="122" spans="1:20" customFormat="1" ht="15">
      <c r="A122" s="108"/>
      <c r="B122" s="109"/>
      <c r="C122" s="109"/>
      <c r="D122" s="110"/>
      <c r="E122" s="57"/>
      <c r="F122" s="72"/>
      <c r="G122" s="70"/>
      <c r="H122" s="58"/>
      <c r="I122" s="70"/>
      <c r="J122" s="58"/>
      <c r="K122" s="174"/>
      <c r="L122" s="116"/>
      <c r="M122" s="174"/>
      <c r="N122" s="174"/>
      <c r="O122" s="174"/>
      <c r="P122" s="177"/>
      <c r="Q122" s="18"/>
      <c r="R122" s="18"/>
      <c r="S122" s="18"/>
      <c r="T122" s="180"/>
    </row>
    <row r="123" spans="1:20" customFormat="1" ht="15">
      <c r="A123" s="108"/>
      <c r="B123" s="109"/>
      <c r="C123" s="109"/>
      <c r="D123" s="110"/>
      <c r="E123" s="57"/>
      <c r="F123" s="72"/>
      <c r="G123" s="68" t="s">
        <v>324</v>
      </c>
      <c r="H123" s="56" t="s">
        <v>199</v>
      </c>
      <c r="I123" s="68" t="s">
        <v>49</v>
      </c>
      <c r="J123" s="56" t="s">
        <v>328</v>
      </c>
      <c r="K123" s="56">
        <f>M123+N123+O123+P123</f>
        <v>250</v>
      </c>
      <c r="L123" s="56">
        <v>0</v>
      </c>
      <c r="M123" s="56">
        <v>0</v>
      </c>
      <c r="N123" s="56">
        <v>0</v>
      </c>
      <c r="O123" s="56">
        <v>200</v>
      </c>
      <c r="P123" s="59">
        <v>50</v>
      </c>
      <c r="Q123" s="38">
        <v>100</v>
      </c>
      <c r="R123" s="38">
        <v>100</v>
      </c>
      <c r="S123" s="38">
        <v>100</v>
      </c>
      <c r="T123" s="65" t="s">
        <v>331</v>
      </c>
    </row>
    <row r="124" spans="1:20" customFormat="1" ht="15">
      <c r="A124" s="108"/>
      <c r="B124" s="109"/>
      <c r="C124" s="109"/>
      <c r="D124" s="110"/>
      <c r="E124" s="57"/>
      <c r="F124" s="72"/>
      <c r="G124" s="69"/>
      <c r="H124" s="57"/>
      <c r="I124" s="69"/>
      <c r="J124" s="57"/>
      <c r="K124" s="57"/>
      <c r="L124" s="57"/>
      <c r="M124" s="57"/>
      <c r="N124" s="57"/>
      <c r="O124" s="57"/>
      <c r="P124" s="60"/>
      <c r="Q124" s="38"/>
      <c r="R124" s="38"/>
      <c r="S124" s="38"/>
      <c r="T124" s="66"/>
    </row>
    <row r="125" spans="1:20" customFormat="1" ht="15">
      <c r="A125" s="108"/>
      <c r="B125" s="109"/>
      <c r="C125" s="109"/>
      <c r="D125" s="110"/>
      <c r="E125" s="57"/>
      <c r="F125" s="72"/>
      <c r="G125" s="70"/>
      <c r="H125" s="58"/>
      <c r="I125" s="70"/>
      <c r="J125" s="58"/>
      <c r="K125" s="58"/>
      <c r="L125" s="58"/>
      <c r="M125" s="58"/>
      <c r="N125" s="58"/>
      <c r="O125" s="58"/>
      <c r="P125" s="61"/>
      <c r="Q125" s="38"/>
      <c r="R125" s="38"/>
      <c r="S125" s="38"/>
      <c r="T125" s="67"/>
    </row>
    <row r="126" spans="1:20" customFormat="1" ht="15">
      <c r="A126" s="108"/>
      <c r="B126" s="109"/>
      <c r="C126" s="109"/>
      <c r="D126" s="110"/>
      <c r="E126" s="57"/>
      <c r="F126" s="72"/>
      <c r="G126" s="71" t="s">
        <v>154</v>
      </c>
      <c r="H126" s="56" t="s">
        <v>200</v>
      </c>
      <c r="I126" s="71" t="s">
        <v>342</v>
      </c>
      <c r="J126" s="59" t="s">
        <v>327</v>
      </c>
      <c r="K126" s="117">
        <f>P126</f>
        <v>0.8</v>
      </c>
      <c r="L126" s="117">
        <v>0</v>
      </c>
      <c r="M126" s="117">
        <v>0.8</v>
      </c>
      <c r="N126" s="117">
        <v>0.8</v>
      </c>
      <c r="O126" s="117">
        <v>0.8</v>
      </c>
      <c r="P126" s="117">
        <v>0.8</v>
      </c>
      <c r="Q126" s="39"/>
      <c r="R126" s="39"/>
      <c r="S126" s="39"/>
      <c r="T126" s="151" t="s">
        <v>331</v>
      </c>
    </row>
    <row r="127" spans="1:20" customFormat="1" ht="15">
      <c r="A127" s="108"/>
      <c r="B127" s="109"/>
      <c r="C127" s="109"/>
      <c r="D127" s="110"/>
      <c r="E127" s="57"/>
      <c r="F127" s="72"/>
      <c r="G127" s="72"/>
      <c r="H127" s="57"/>
      <c r="I127" s="72"/>
      <c r="J127" s="60"/>
      <c r="K127" s="118"/>
      <c r="L127" s="118"/>
      <c r="M127" s="118"/>
      <c r="N127" s="118"/>
      <c r="O127" s="118"/>
      <c r="P127" s="118"/>
      <c r="Q127" s="39"/>
      <c r="R127" s="39"/>
      <c r="S127" s="39"/>
      <c r="T127" s="152"/>
    </row>
    <row r="128" spans="1:20" customFormat="1" ht="15">
      <c r="A128" s="108"/>
      <c r="B128" s="109"/>
      <c r="C128" s="109"/>
      <c r="D128" s="110"/>
      <c r="E128" s="57"/>
      <c r="F128" s="72"/>
      <c r="G128" s="72"/>
      <c r="H128" s="57"/>
      <c r="I128" s="72"/>
      <c r="J128" s="60"/>
      <c r="K128" s="118"/>
      <c r="L128" s="118"/>
      <c r="M128" s="118"/>
      <c r="N128" s="118"/>
      <c r="O128" s="118"/>
      <c r="P128" s="118"/>
      <c r="Q128" s="39"/>
      <c r="R128" s="39"/>
      <c r="S128" s="39"/>
      <c r="T128" s="152"/>
    </row>
    <row r="129" spans="1:20" customFormat="1" ht="50.25" customHeight="1">
      <c r="A129" s="108"/>
      <c r="B129" s="109"/>
      <c r="C129" s="109"/>
      <c r="D129" s="110"/>
      <c r="E129" s="57"/>
      <c r="F129" s="72"/>
      <c r="G129" s="72"/>
      <c r="H129" s="57"/>
      <c r="I129" s="72"/>
      <c r="J129" s="60"/>
      <c r="K129" s="118"/>
      <c r="L129" s="118"/>
      <c r="M129" s="118"/>
      <c r="N129" s="118"/>
      <c r="O129" s="118"/>
      <c r="P129" s="118"/>
      <c r="Q129" s="39"/>
      <c r="R129" s="39"/>
      <c r="S129" s="39"/>
      <c r="T129" s="152"/>
    </row>
    <row r="130" spans="1:20" customFormat="1" ht="50.25" customHeight="1">
      <c r="A130" s="108"/>
      <c r="B130" s="109"/>
      <c r="C130" s="109"/>
      <c r="D130" s="110"/>
      <c r="E130" s="57"/>
      <c r="F130" s="72"/>
      <c r="G130" s="72"/>
      <c r="H130" s="57"/>
      <c r="I130" s="72"/>
      <c r="J130" s="60"/>
      <c r="K130" s="118"/>
      <c r="L130" s="118"/>
      <c r="M130" s="118"/>
      <c r="N130" s="118"/>
      <c r="O130" s="118"/>
      <c r="P130" s="118"/>
      <c r="Q130" s="39"/>
      <c r="R130" s="39"/>
      <c r="S130" s="39"/>
      <c r="T130" s="152"/>
    </row>
    <row r="131" spans="1:20" customFormat="1" ht="15">
      <c r="A131" s="108"/>
      <c r="B131" s="109"/>
      <c r="C131" s="109"/>
      <c r="D131" s="110"/>
      <c r="E131" s="57"/>
      <c r="F131" s="72"/>
      <c r="G131" s="73"/>
      <c r="H131" s="58"/>
      <c r="I131" s="73"/>
      <c r="J131" s="61"/>
      <c r="K131" s="119"/>
      <c r="L131" s="119"/>
      <c r="M131" s="119"/>
      <c r="N131" s="119"/>
      <c r="O131" s="119"/>
      <c r="P131" s="119"/>
      <c r="Q131" s="39"/>
      <c r="R131" s="39"/>
      <c r="S131" s="39"/>
      <c r="T131" s="153"/>
    </row>
    <row r="132" spans="1:20" customFormat="1" ht="68.25" customHeight="1">
      <c r="A132" s="108"/>
      <c r="B132" s="109"/>
      <c r="C132" s="109"/>
      <c r="D132" s="110"/>
      <c r="E132" s="57"/>
      <c r="F132" s="72"/>
      <c r="G132" s="71" t="s">
        <v>419</v>
      </c>
      <c r="H132" s="56"/>
      <c r="I132" s="71" t="s">
        <v>420</v>
      </c>
      <c r="J132" s="59" t="s">
        <v>327</v>
      </c>
      <c r="K132" s="117">
        <v>0.9</v>
      </c>
      <c r="L132" s="137">
        <v>0</v>
      </c>
      <c r="M132" s="137">
        <v>0</v>
      </c>
      <c r="N132" s="137">
        <v>0</v>
      </c>
      <c r="O132" s="137">
        <v>0</v>
      </c>
      <c r="P132" s="137">
        <v>0.9</v>
      </c>
      <c r="Q132" s="36"/>
      <c r="R132" s="36"/>
      <c r="S132" s="36"/>
      <c r="T132" s="65" t="s">
        <v>70</v>
      </c>
    </row>
    <row r="133" spans="1:20" customFormat="1" ht="15">
      <c r="A133" s="108"/>
      <c r="B133" s="109"/>
      <c r="C133" s="109"/>
      <c r="D133" s="110"/>
      <c r="E133" s="57"/>
      <c r="F133" s="72"/>
      <c r="G133" s="72"/>
      <c r="H133" s="57"/>
      <c r="I133" s="72"/>
      <c r="J133" s="60"/>
      <c r="K133" s="118"/>
      <c r="L133" s="181"/>
      <c r="M133" s="181"/>
      <c r="N133" s="181"/>
      <c r="O133" s="181"/>
      <c r="P133" s="181"/>
      <c r="Q133" s="36"/>
      <c r="R133" s="36"/>
      <c r="S133" s="36"/>
      <c r="T133" s="66"/>
    </row>
    <row r="134" spans="1:20" customFormat="1" ht="15">
      <c r="A134" s="108"/>
      <c r="B134" s="109"/>
      <c r="C134" s="109"/>
      <c r="D134" s="110"/>
      <c r="E134" s="57"/>
      <c r="F134" s="72"/>
      <c r="G134" s="72"/>
      <c r="H134" s="57"/>
      <c r="I134" s="72"/>
      <c r="J134" s="60"/>
      <c r="K134" s="118"/>
      <c r="L134" s="181"/>
      <c r="M134" s="181"/>
      <c r="N134" s="181"/>
      <c r="O134" s="181"/>
      <c r="P134" s="181"/>
      <c r="Q134" s="36"/>
      <c r="R134" s="36"/>
      <c r="S134" s="36"/>
      <c r="T134" s="67"/>
    </row>
    <row r="135" spans="1:20" customFormat="1" ht="70.5" customHeight="1">
      <c r="A135" s="108"/>
      <c r="B135" s="109"/>
      <c r="C135" s="109"/>
      <c r="D135" s="110"/>
      <c r="E135" s="57"/>
      <c r="F135" s="72"/>
      <c r="G135" s="72"/>
      <c r="H135" s="57"/>
      <c r="I135" s="72"/>
      <c r="J135" s="60"/>
      <c r="K135" s="118"/>
      <c r="L135" s="181"/>
      <c r="M135" s="181"/>
      <c r="N135" s="181"/>
      <c r="O135" s="181"/>
      <c r="P135" s="181"/>
      <c r="Q135" s="39"/>
      <c r="R135" s="39"/>
      <c r="S135" s="39"/>
      <c r="T135" s="65" t="s">
        <v>70</v>
      </c>
    </row>
    <row r="136" spans="1:20" customFormat="1" ht="15">
      <c r="A136" s="108"/>
      <c r="B136" s="109"/>
      <c r="C136" s="109"/>
      <c r="D136" s="110"/>
      <c r="E136" s="57"/>
      <c r="F136" s="72"/>
      <c r="G136" s="72"/>
      <c r="H136" s="57"/>
      <c r="I136" s="72"/>
      <c r="J136" s="60"/>
      <c r="K136" s="118"/>
      <c r="L136" s="181"/>
      <c r="M136" s="181"/>
      <c r="N136" s="181"/>
      <c r="O136" s="181"/>
      <c r="P136" s="181"/>
      <c r="Q136" s="39"/>
      <c r="R136" s="39"/>
      <c r="S136" s="39"/>
      <c r="T136" s="66"/>
    </row>
    <row r="137" spans="1:20" customFormat="1" ht="15">
      <c r="A137" s="108"/>
      <c r="B137" s="109"/>
      <c r="C137" s="109"/>
      <c r="D137" s="110"/>
      <c r="E137" s="57"/>
      <c r="F137" s="72"/>
      <c r="G137" s="72"/>
      <c r="H137" s="57"/>
      <c r="I137" s="72"/>
      <c r="J137" s="60"/>
      <c r="K137" s="118"/>
      <c r="L137" s="181"/>
      <c r="M137" s="181"/>
      <c r="N137" s="181"/>
      <c r="O137" s="181"/>
      <c r="P137" s="181"/>
      <c r="Q137" s="39"/>
      <c r="R137" s="39"/>
      <c r="S137" s="39"/>
      <c r="T137" s="66"/>
    </row>
    <row r="138" spans="1:20" customFormat="1" ht="29.25" customHeight="1">
      <c r="A138" s="108"/>
      <c r="B138" s="109"/>
      <c r="C138" s="109"/>
      <c r="D138" s="110"/>
      <c r="E138" s="57"/>
      <c r="F138" s="72"/>
      <c r="G138" s="72"/>
      <c r="H138" s="57"/>
      <c r="I138" s="72"/>
      <c r="J138" s="60"/>
      <c r="K138" s="118"/>
      <c r="L138" s="181"/>
      <c r="M138" s="181"/>
      <c r="N138" s="181"/>
      <c r="O138" s="181"/>
      <c r="P138" s="181"/>
      <c r="Q138" s="39"/>
      <c r="R138" s="39"/>
      <c r="S138" s="39"/>
      <c r="T138" s="66"/>
    </row>
    <row r="139" spans="1:20" customFormat="1" ht="28.5" customHeight="1">
      <c r="A139" s="108"/>
      <c r="B139" s="109"/>
      <c r="C139" s="109"/>
      <c r="D139" s="110"/>
      <c r="E139" s="57"/>
      <c r="F139" s="72"/>
      <c r="G139" s="72"/>
      <c r="H139" s="57"/>
      <c r="I139" s="72"/>
      <c r="J139" s="60"/>
      <c r="K139" s="118"/>
      <c r="L139" s="181"/>
      <c r="M139" s="181"/>
      <c r="N139" s="181"/>
      <c r="O139" s="181"/>
      <c r="P139" s="181"/>
      <c r="Q139" s="39"/>
      <c r="R139" s="39"/>
      <c r="S139" s="39"/>
      <c r="T139" s="66"/>
    </row>
    <row r="140" spans="1:20" customFormat="1" ht="27.75" customHeight="1">
      <c r="A140" s="108"/>
      <c r="B140" s="109"/>
      <c r="C140" s="109"/>
      <c r="D140" s="110"/>
      <c r="E140" s="57"/>
      <c r="F140" s="72"/>
      <c r="G140" s="72"/>
      <c r="H140" s="57"/>
      <c r="I140" s="72"/>
      <c r="J140" s="60"/>
      <c r="K140" s="118"/>
      <c r="L140" s="181"/>
      <c r="M140" s="181"/>
      <c r="N140" s="181"/>
      <c r="O140" s="181"/>
      <c r="P140" s="181"/>
      <c r="Q140" s="39"/>
      <c r="R140" s="39"/>
      <c r="S140" s="39"/>
      <c r="T140" s="66"/>
    </row>
    <row r="141" spans="1:20" customFormat="1" ht="15">
      <c r="A141" s="108"/>
      <c r="B141" s="109"/>
      <c r="C141" s="109"/>
      <c r="D141" s="110"/>
      <c r="E141" s="57"/>
      <c r="F141" s="72"/>
      <c r="G141" s="72"/>
      <c r="H141" s="57"/>
      <c r="I141" s="72"/>
      <c r="J141" s="60"/>
      <c r="K141" s="118"/>
      <c r="L141" s="181"/>
      <c r="M141" s="181"/>
      <c r="N141" s="181"/>
      <c r="O141" s="181"/>
      <c r="P141" s="181"/>
      <c r="Q141" s="39"/>
      <c r="R141" s="39"/>
      <c r="S141" s="39"/>
      <c r="T141" s="67"/>
    </row>
    <row r="142" spans="1:20" customFormat="1" ht="25.5" customHeight="1">
      <c r="A142" s="108"/>
      <c r="B142" s="109"/>
      <c r="C142" s="109"/>
      <c r="D142" s="110"/>
      <c r="E142" s="57"/>
      <c r="F142" s="72"/>
      <c r="G142" s="72"/>
      <c r="H142" s="57"/>
      <c r="I142" s="72"/>
      <c r="J142" s="60"/>
      <c r="K142" s="118"/>
      <c r="L142" s="181"/>
      <c r="M142" s="181"/>
      <c r="N142" s="181"/>
      <c r="O142" s="181"/>
      <c r="P142" s="181"/>
      <c r="Q142" s="39"/>
      <c r="R142" s="39"/>
      <c r="S142" s="39"/>
      <c r="T142" s="151" t="s">
        <v>321</v>
      </c>
    </row>
    <row r="143" spans="1:20" customFormat="1" ht="22.5" customHeight="1">
      <c r="A143" s="108"/>
      <c r="B143" s="109"/>
      <c r="C143" s="109"/>
      <c r="D143" s="110"/>
      <c r="E143" s="57"/>
      <c r="F143" s="72"/>
      <c r="G143" s="72"/>
      <c r="H143" s="57"/>
      <c r="I143" s="72"/>
      <c r="J143" s="60"/>
      <c r="K143" s="118"/>
      <c r="L143" s="181"/>
      <c r="M143" s="181"/>
      <c r="N143" s="181"/>
      <c r="O143" s="181"/>
      <c r="P143" s="181"/>
      <c r="Q143" s="39"/>
      <c r="R143" s="39"/>
      <c r="S143" s="39"/>
      <c r="T143" s="152"/>
    </row>
    <row r="144" spans="1:20" customFormat="1" ht="15">
      <c r="A144" s="108"/>
      <c r="B144" s="109"/>
      <c r="C144" s="109"/>
      <c r="D144" s="110"/>
      <c r="E144" s="57"/>
      <c r="F144" s="72"/>
      <c r="G144" s="72"/>
      <c r="H144" s="57"/>
      <c r="I144" s="72"/>
      <c r="J144" s="60"/>
      <c r="K144" s="118"/>
      <c r="L144" s="181"/>
      <c r="M144" s="181"/>
      <c r="N144" s="181"/>
      <c r="O144" s="181"/>
      <c r="P144" s="181"/>
      <c r="Q144" s="39"/>
      <c r="R144" s="39"/>
      <c r="S144" s="39"/>
      <c r="T144" s="153"/>
    </row>
    <row r="145" spans="1:20" customFormat="1" ht="25.5" customHeight="1">
      <c r="A145" s="108"/>
      <c r="B145" s="109"/>
      <c r="C145" s="109"/>
      <c r="D145" s="110"/>
      <c r="E145" s="57"/>
      <c r="F145" s="72"/>
      <c r="G145" s="72"/>
      <c r="H145" s="57"/>
      <c r="I145" s="72"/>
      <c r="J145" s="60"/>
      <c r="K145" s="118"/>
      <c r="L145" s="181"/>
      <c r="M145" s="181"/>
      <c r="N145" s="181"/>
      <c r="O145" s="181"/>
      <c r="P145" s="181"/>
      <c r="Q145" s="39"/>
      <c r="R145" s="39"/>
      <c r="S145" s="39"/>
      <c r="T145" s="65" t="s">
        <v>346</v>
      </c>
    </row>
    <row r="146" spans="1:20" customFormat="1" ht="29.25" customHeight="1">
      <c r="A146" s="108"/>
      <c r="B146" s="109"/>
      <c r="C146" s="109"/>
      <c r="D146" s="110"/>
      <c r="E146" s="57"/>
      <c r="F146" s="72"/>
      <c r="G146" s="72"/>
      <c r="H146" s="57"/>
      <c r="I146" s="72"/>
      <c r="J146" s="60"/>
      <c r="K146" s="118"/>
      <c r="L146" s="181"/>
      <c r="M146" s="181"/>
      <c r="N146" s="181"/>
      <c r="O146" s="181"/>
      <c r="P146" s="181"/>
      <c r="Q146" s="39"/>
      <c r="R146" s="39"/>
      <c r="S146" s="39"/>
      <c r="T146" s="66"/>
    </row>
    <row r="147" spans="1:20" customFormat="1" ht="15">
      <c r="A147" s="108"/>
      <c r="B147" s="109"/>
      <c r="C147" s="109"/>
      <c r="D147" s="110"/>
      <c r="E147" s="57"/>
      <c r="F147" s="72"/>
      <c r="G147" s="72"/>
      <c r="H147" s="57"/>
      <c r="I147" s="72"/>
      <c r="J147" s="60"/>
      <c r="K147" s="118"/>
      <c r="L147" s="181"/>
      <c r="M147" s="181"/>
      <c r="N147" s="181"/>
      <c r="O147" s="181"/>
      <c r="P147" s="181"/>
      <c r="Q147" s="39"/>
      <c r="R147" s="39"/>
      <c r="S147" s="39"/>
      <c r="T147" s="67"/>
    </row>
    <row r="148" spans="1:20" customFormat="1" ht="25.5" customHeight="1">
      <c r="A148" s="108"/>
      <c r="B148" s="109"/>
      <c r="C148" s="109"/>
      <c r="D148" s="110"/>
      <c r="E148" s="57"/>
      <c r="F148" s="72"/>
      <c r="G148" s="72"/>
      <c r="H148" s="57"/>
      <c r="I148" s="72"/>
      <c r="J148" s="60"/>
      <c r="K148" s="118"/>
      <c r="L148" s="181"/>
      <c r="M148" s="181"/>
      <c r="N148" s="181"/>
      <c r="O148" s="181"/>
      <c r="P148" s="181"/>
      <c r="Q148" s="39"/>
      <c r="R148" s="39"/>
      <c r="S148" s="39"/>
      <c r="T148" s="151" t="s">
        <v>321</v>
      </c>
    </row>
    <row r="149" spans="1:20" customFormat="1" ht="15">
      <c r="A149" s="108"/>
      <c r="B149" s="109"/>
      <c r="C149" s="109"/>
      <c r="D149" s="110"/>
      <c r="E149" s="57"/>
      <c r="F149" s="72"/>
      <c r="G149" s="72"/>
      <c r="H149" s="57"/>
      <c r="I149" s="72"/>
      <c r="J149" s="60"/>
      <c r="K149" s="118"/>
      <c r="L149" s="181"/>
      <c r="M149" s="181"/>
      <c r="N149" s="181"/>
      <c r="O149" s="181"/>
      <c r="P149" s="181"/>
      <c r="Q149" s="39"/>
      <c r="R149" s="39"/>
      <c r="S149" s="39"/>
      <c r="T149" s="152"/>
    </row>
    <row r="150" spans="1:20" customFormat="1" ht="15">
      <c r="A150" s="108"/>
      <c r="B150" s="109"/>
      <c r="C150" s="109"/>
      <c r="D150" s="110"/>
      <c r="E150" s="57"/>
      <c r="F150" s="72"/>
      <c r="G150" s="72"/>
      <c r="H150" s="57"/>
      <c r="I150" s="72"/>
      <c r="J150" s="60"/>
      <c r="K150" s="118"/>
      <c r="L150" s="181"/>
      <c r="M150" s="181"/>
      <c r="N150" s="181"/>
      <c r="O150" s="181"/>
      <c r="P150" s="181"/>
      <c r="Q150" s="39"/>
      <c r="R150" s="39"/>
      <c r="S150" s="39"/>
      <c r="T150" s="153"/>
    </row>
    <row r="151" spans="1:20" customFormat="1" ht="25.5" customHeight="1">
      <c r="A151" s="108"/>
      <c r="B151" s="109"/>
      <c r="C151" s="109"/>
      <c r="D151" s="110"/>
      <c r="E151" s="57"/>
      <c r="F151" s="72"/>
      <c r="G151" s="72"/>
      <c r="H151" s="57"/>
      <c r="I151" s="72"/>
      <c r="J151" s="60"/>
      <c r="K151" s="118"/>
      <c r="L151" s="181"/>
      <c r="M151" s="181"/>
      <c r="N151" s="181"/>
      <c r="O151" s="181"/>
      <c r="P151" s="181"/>
      <c r="Q151" s="39"/>
      <c r="R151" s="39"/>
      <c r="S151" s="39"/>
      <c r="T151" s="65" t="s">
        <v>320</v>
      </c>
    </row>
    <row r="152" spans="1:20" customFormat="1" ht="24" customHeight="1">
      <c r="A152" s="108"/>
      <c r="B152" s="109"/>
      <c r="C152" s="109"/>
      <c r="D152" s="110"/>
      <c r="E152" s="57"/>
      <c r="F152" s="72"/>
      <c r="G152" s="72"/>
      <c r="H152" s="57"/>
      <c r="I152" s="72"/>
      <c r="J152" s="60"/>
      <c r="K152" s="118"/>
      <c r="L152" s="181"/>
      <c r="M152" s="181"/>
      <c r="N152" s="181"/>
      <c r="O152" s="181"/>
      <c r="P152" s="181"/>
      <c r="Q152" s="39"/>
      <c r="R152" s="39"/>
      <c r="S152" s="39"/>
      <c r="T152" s="66"/>
    </row>
    <row r="153" spans="1:20" customFormat="1" ht="15">
      <c r="A153" s="108"/>
      <c r="B153" s="109"/>
      <c r="C153" s="109"/>
      <c r="D153" s="110"/>
      <c r="E153" s="58"/>
      <c r="F153" s="73"/>
      <c r="G153" s="73"/>
      <c r="H153" s="58"/>
      <c r="I153" s="73"/>
      <c r="J153" s="61"/>
      <c r="K153" s="119"/>
      <c r="L153" s="138"/>
      <c r="M153" s="138"/>
      <c r="N153" s="138"/>
      <c r="O153" s="138"/>
      <c r="P153" s="138"/>
      <c r="Q153" s="39"/>
      <c r="R153" s="39"/>
      <c r="S153" s="39"/>
      <c r="T153" s="67"/>
    </row>
    <row r="154" spans="1:20" customFormat="1" ht="70.5" hidden="1" customHeight="1">
      <c r="A154" s="108"/>
      <c r="B154" s="109"/>
      <c r="C154" s="109"/>
      <c r="D154" s="110"/>
      <c r="E154" s="109" t="s">
        <v>31</v>
      </c>
      <c r="F154" s="71" t="s">
        <v>113</v>
      </c>
      <c r="G154" s="9" t="s">
        <v>116</v>
      </c>
      <c r="H154" s="23" t="s">
        <v>201</v>
      </c>
      <c r="I154" s="9" t="s">
        <v>115</v>
      </c>
      <c r="J154" s="23" t="s">
        <v>328</v>
      </c>
      <c r="K154" s="23">
        <f>M154+N154+O154+P154</f>
        <v>15</v>
      </c>
      <c r="L154" s="23">
        <v>0</v>
      </c>
      <c r="M154" s="23">
        <v>0</v>
      </c>
      <c r="N154" s="23">
        <v>0</v>
      </c>
      <c r="O154" s="23">
        <v>5</v>
      </c>
      <c r="P154" s="23">
        <v>10</v>
      </c>
      <c r="Q154" s="39">
        <v>5</v>
      </c>
      <c r="R154" s="39">
        <v>5</v>
      </c>
      <c r="S154" s="39">
        <v>0</v>
      </c>
      <c r="T154" s="29" t="s">
        <v>31</v>
      </c>
    </row>
    <row r="155" spans="1:20" customFormat="1" ht="35.25" hidden="1" customHeight="1">
      <c r="A155" s="108"/>
      <c r="B155" s="109"/>
      <c r="C155" s="109"/>
      <c r="D155" s="110"/>
      <c r="E155" s="109"/>
      <c r="F155" s="72"/>
      <c r="G155" s="9" t="s">
        <v>138</v>
      </c>
      <c r="H155" s="23" t="s">
        <v>202</v>
      </c>
      <c r="I155" s="9" t="s">
        <v>139</v>
      </c>
      <c r="J155" s="23" t="s">
        <v>328</v>
      </c>
      <c r="K155" s="23">
        <f>M155+N155+O155+P155</f>
        <v>8</v>
      </c>
      <c r="L155" s="23">
        <v>0</v>
      </c>
      <c r="M155" s="23">
        <v>0</v>
      </c>
      <c r="N155" s="23">
        <v>5</v>
      </c>
      <c r="O155" s="23">
        <v>2</v>
      </c>
      <c r="P155" s="23">
        <v>1</v>
      </c>
      <c r="Q155" s="39">
        <v>2</v>
      </c>
      <c r="R155" s="39">
        <v>2</v>
      </c>
      <c r="S155" s="39">
        <v>0</v>
      </c>
      <c r="T155" s="29" t="s">
        <v>31</v>
      </c>
    </row>
    <row r="156" spans="1:20" customFormat="1" ht="47.25" hidden="1" customHeight="1">
      <c r="A156" s="108"/>
      <c r="B156" s="109"/>
      <c r="C156" s="109"/>
      <c r="D156" s="110"/>
      <c r="E156" s="109"/>
      <c r="F156" s="72"/>
      <c r="G156" s="33" t="s">
        <v>403</v>
      </c>
      <c r="H156" s="23" t="s">
        <v>203</v>
      </c>
      <c r="I156" s="3" t="s">
        <v>412</v>
      </c>
      <c r="J156" s="23" t="s">
        <v>327</v>
      </c>
      <c r="K156" s="25">
        <f>P156</f>
        <v>0.95</v>
      </c>
      <c r="L156" s="25">
        <v>0</v>
      </c>
      <c r="M156" s="25">
        <v>0</v>
      </c>
      <c r="N156" s="25">
        <v>1</v>
      </c>
      <c r="O156" s="25">
        <v>0.95</v>
      </c>
      <c r="P156" s="25">
        <v>0.95</v>
      </c>
      <c r="Q156" s="14">
        <v>0.95</v>
      </c>
      <c r="R156" s="14">
        <v>0.95</v>
      </c>
      <c r="S156" s="14">
        <v>0</v>
      </c>
      <c r="T156" s="29" t="s">
        <v>31</v>
      </c>
    </row>
    <row r="157" spans="1:20" customFormat="1" ht="45.75" hidden="1" customHeight="1">
      <c r="A157" s="108"/>
      <c r="B157" s="109"/>
      <c r="C157" s="109"/>
      <c r="D157" s="110"/>
      <c r="E157" s="109"/>
      <c r="F157" s="72"/>
      <c r="G157" s="9" t="s">
        <v>114</v>
      </c>
      <c r="H157" s="23" t="s">
        <v>204</v>
      </c>
      <c r="I157" s="9" t="s">
        <v>117</v>
      </c>
      <c r="J157" s="23" t="s">
        <v>328</v>
      </c>
      <c r="K157" s="23">
        <f>M157+N157+O157+P157</f>
        <v>3</v>
      </c>
      <c r="L157" s="23">
        <v>0</v>
      </c>
      <c r="M157" s="23">
        <v>0</v>
      </c>
      <c r="N157" s="23">
        <v>1</v>
      </c>
      <c r="O157" s="23">
        <v>1</v>
      </c>
      <c r="P157" s="23">
        <v>1</v>
      </c>
      <c r="Q157" s="39">
        <v>1</v>
      </c>
      <c r="R157" s="39">
        <v>1</v>
      </c>
      <c r="S157" s="39">
        <v>0</v>
      </c>
      <c r="T157" s="29" t="s">
        <v>31</v>
      </c>
    </row>
    <row r="158" spans="1:20" customFormat="1" ht="92.25" hidden="1" customHeight="1">
      <c r="A158" s="108"/>
      <c r="B158" s="109"/>
      <c r="C158" s="109"/>
      <c r="D158" s="110"/>
      <c r="E158" s="109"/>
      <c r="F158" s="72"/>
      <c r="G158" s="9" t="s">
        <v>140</v>
      </c>
      <c r="H158" s="23" t="s">
        <v>205</v>
      </c>
      <c r="I158" s="9" t="s">
        <v>118</v>
      </c>
      <c r="J158" s="23" t="s">
        <v>327</v>
      </c>
      <c r="K158" s="25">
        <f>P158</f>
        <v>0.95</v>
      </c>
      <c r="L158" s="25">
        <v>0</v>
      </c>
      <c r="M158" s="25">
        <v>0</v>
      </c>
      <c r="N158" s="25">
        <v>0</v>
      </c>
      <c r="O158" s="25">
        <v>0.95</v>
      </c>
      <c r="P158" s="25">
        <v>0.95</v>
      </c>
      <c r="Q158" s="14">
        <v>0.95</v>
      </c>
      <c r="R158" s="14">
        <v>0.95</v>
      </c>
      <c r="S158" s="14">
        <v>0</v>
      </c>
      <c r="T158" s="29" t="s">
        <v>31</v>
      </c>
    </row>
    <row r="159" spans="1:20" customFormat="1" ht="71.25" hidden="1" customHeight="1">
      <c r="A159" s="108"/>
      <c r="B159" s="109"/>
      <c r="C159" s="109"/>
      <c r="D159" s="110"/>
      <c r="E159" s="109"/>
      <c r="F159" s="72"/>
      <c r="G159" s="9" t="s">
        <v>249</v>
      </c>
      <c r="H159" s="23" t="s">
        <v>206</v>
      </c>
      <c r="I159" s="9" t="s">
        <v>141</v>
      </c>
      <c r="J159" s="23" t="s">
        <v>328</v>
      </c>
      <c r="K159" s="23">
        <f>M159+N159+O159+P159</f>
        <v>1</v>
      </c>
      <c r="L159" s="23">
        <v>0</v>
      </c>
      <c r="M159" s="23">
        <v>0</v>
      </c>
      <c r="N159" s="23">
        <v>0</v>
      </c>
      <c r="O159" s="23">
        <v>1</v>
      </c>
      <c r="P159" s="23">
        <v>0</v>
      </c>
      <c r="Q159" s="39">
        <v>0</v>
      </c>
      <c r="R159" s="39">
        <v>0</v>
      </c>
      <c r="S159" s="39">
        <v>0</v>
      </c>
      <c r="T159" s="29" t="s">
        <v>31</v>
      </c>
    </row>
    <row r="160" spans="1:20" customFormat="1" ht="46.5" hidden="1" customHeight="1">
      <c r="A160" s="108"/>
      <c r="B160" s="109"/>
      <c r="C160" s="109"/>
      <c r="D160" s="110"/>
      <c r="E160" s="109"/>
      <c r="F160" s="72"/>
      <c r="G160" s="9" t="s">
        <v>142</v>
      </c>
      <c r="H160" s="23" t="s">
        <v>207</v>
      </c>
      <c r="I160" s="9" t="s">
        <v>143</v>
      </c>
      <c r="J160" s="23" t="s">
        <v>327</v>
      </c>
      <c r="K160" s="25">
        <f>P160</f>
        <v>0</v>
      </c>
      <c r="L160" s="25">
        <v>0</v>
      </c>
      <c r="M160" s="25">
        <v>0</v>
      </c>
      <c r="N160" s="25">
        <v>0</v>
      </c>
      <c r="O160" s="25">
        <v>0</v>
      </c>
      <c r="P160" s="25">
        <v>0</v>
      </c>
      <c r="Q160" s="14">
        <v>1</v>
      </c>
      <c r="R160" s="14">
        <v>1</v>
      </c>
      <c r="S160" s="14">
        <v>0</v>
      </c>
      <c r="T160" s="29" t="s">
        <v>31</v>
      </c>
    </row>
    <row r="161" spans="1:20" customFormat="1" ht="33" hidden="1" customHeight="1">
      <c r="A161" s="108"/>
      <c r="B161" s="109"/>
      <c r="C161" s="109"/>
      <c r="D161" s="110"/>
      <c r="E161" s="109"/>
      <c r="F161" s="72"/>
      <c r="G161" s="9" t="s">
        <v>421</v>
      </c>
      <c r="H161" s="23" t="s">
        <v>208</v>
      </c>
      <c r="I161" s="9" t="s">
        <v>144</v>
      </c>
      <c r="J161" s="23" t="s">
        <v>328</v>
      </c>
      <c r="K161" s="23">
        <f>M161+N161+O161+P161</f>
        <v>1</v>
      </c>
      <c r="L161" s="23">
        <v>0</v>
      </c>
      <c r="M161" s="23">
        <v>0</v>
      </c>
      <c r="N161" s="23">
        <v>0</v>
      </c>
      <c r="O161" s="23">
        <v>0</v>
      </c>
      <c r="P161" s="23">
        <v>1</v>
      </c>
      <c r="Q161" s="39">
        <v>1</v>
      </c>
      <c r="R161" s="39">
        <v>1</v>
      </c>
      <c r="S161" s="39">
        <v>0</v>
      </c>
      <c r="T161" s="29" t="s">
        <v>31</v>
      </c>
    </row>
    <row r="162" spans="1:20" customFormat="1" ht="46.5" hidden="1" customHeight="1">
      <c r="A162" s="108"/>
      <c r="B162" s="109"/>
      <c r="C162" s="109"/>
      <c r="D162" s="110"/>
      <c r="E162" s="109"/>
      <c r="F162" s="72"/>
      <c r="G162" s="9" t="s">
        <v>275</v>
      </c>
      <c r="H162" s="23" t="s">
        <v>209</v>
      </c>
      <c r="I162" s="21" t="s">
        <v>107</v>
      </c>
      <c r="J162" s="23" t="s">
        <v>328</v>
      </c>
      <c r="K162" s="23">
        <f>M162+N162+O162+P162</f>
        <v>4</v>
      </c>
      <c r="L162" s="23">
        <v>0</v>
      </c>
      <c r="M162" s="23">
        <v>0</v>
      </c>
      <c r="N162" s="23">
        <v>2</v>
      </c>
      <c r="O162" s="23">
        <v>1</v>
      </c>
      <c r="P162" s="23">
        <v>1</v>
      </c>
      <c r="Q162" s="39">
        <v>1</v>
      </c>
      <c r="R162" s="39">
        <v>1</v>
      </c>
      <c r="S162" s="39">
        <v>0</v>
      </c>
      <c r="T162" s="29" t="s">
        <v>31</v>
      </c>
    </row>
    <row r="163" spans="1:20" customFormat="1" ht="45.75" hidden="1" customHeight="1">
      <c r="A163" s="108"/>
      <c r="B163" s="109"/>
      <c r="C163" s="109"/>
      <c r="D163" s="110"/>
      <c r="E163" s="109"/>
      <c r="F163" s="72"/>
      <c r="G163" s="9" t="s">
        <v>145</v>
      </c>
      <c r="H163" s="23" t="s">
        <v>210</v>
      </c>
      <c r="I163" s="21" t="s">
        <v>148</v>
      </c>
      <c r="J163" s="23" t="s">
        <v>328</v>
      </c>
      <c r="K163" s="23">
        <f>M163+N163+O163+P163</f>
        <v>2</v>
      </c>
      <c r="L163" s="23">
        <v>0</v>
      </c>
      <c r="M163" s="23">
        <v>0</v>
      </c>
      <c r="N163" s="23">
        <v>0</v>
      </c>
      <c r="O163" s="23">
        <v>1</v>
      </c>
      <c r="P163" s="23">
        <v>1</v>
      </c>
      <c r="Q163" s="39">
        <v>1</v>
      </c>
      <c r="R163" s="39">
        <v>0</v>
      </c>
      <c r="S163" s="39">
        <v>0</v>
      </c>
      <c r="T163" s="29" t="s">
        <v>31</v>
      </c>
    </row>
    <row r="164" spans="1:20" customFormat="1" ht="48" hidden="1" customHeight="1">
      <c r="A164" s="108"/>
      <c r="B164" s="109"/>
      <c r="C164" s="109"/>
      <c r="D164" s="110"/>
      <c r="E164" s="109"/>
      <c r="F164" s="72"/>
      <c r="G164" s="9" t="s">
        <v>146</v>
      </c>
      <c r="H164" s="23" t="s">
        <v>211</v>
      </c>
      <c r="I164" s="21" t="s">
        <v>149</v>
      </c>
      <c r="J164" s="23" t="s">
        <v>328</v>
      </c>
      <c r="K164" s="23">
        <f>M164+N164+O164+P164</f>
        <v>2</v>
      </c>
      <c r="L164" s="23">
        <v>0</v>
      </c>
      <c r="M164" s="23">
        <v>0</v>
      </c>
      <c r="N164" s="23">
        <v>0</v>
      </c>
      <c r="O164" s="23">
        <v>1</v>
      </c>
      <c r="P164" s="23">
        <v>1</v>
      </c>
      <c r="Q164" s="39">
        <v>1</v>
      </c>
      <c r="R164" s="39">
        <v>1</v>
      </c>
      <c r="S164" s="39">
        <v>0</v>
      </c>
      <c r="T164" s="29" t="s">
        <v>31</v>
      </c>
    </row>
    <row r="165" spans="1:20" customFormat="1" ht="45" hidden="1" customHeight="1">
      <c r="A165" s="108"/>
      <c r="B165" s="109"/>
      <c r="C165" s="109"/>
      <c r="D165" s="110"/>
      <c r="E165" s="109"/>
      <c r="F165" s="73"/>
      <c r="G165" s="9" t="s">
        <v>147</v>
      </c>
      <c r="H165" s="23" t="s">
        <v>212</v>
      </c>
      <c r="I165" s="21" t="s">
        <v>150</v>
      </c>
      <c r="J165" s="23" t="s">
        <v>328</v>
      </c>
      <c r="K165" s="23">
        <f>M165+N165+O165+P165</f>
        <v>5</v>
      </c>
      <c r="L165" s="23">
        <v>0</v>
      </c>
      <c r="M165" s="23">
        <v>0</v>
      </c>
      <c r="N165" s="23">
        <v>3</v>
      </c>
      <c r="O165" s="23">
        <v>1</v>
      </c>
      <c r="P165" s="23">
        <v>1</v>
      </c>
      <c r="Q165" s="39">
        <v>0</v>
      </c>
      <c r="R165" s="39">
        <v>0</v>
      </c>
      <c r="S165" s="39">
        <v>0</v>
      </c>
      <c r="T165" s="29" t="s">
        <v>31</v>
      </c>
    </row>
    <row r="166" spans="1:20" customFormat="1" ht="48" hidden="1" customHeight="1">
      <c r="A166" s="108"/>
      <c r="B166" s="109"/>
      <c r="C166" s="109"/>
      <c r="D166" s="110"/>
      <c r="E166" s="109" t="s">
        <v>28</v>
      </c>
      <c r="F166" s="42" t="s">
        <v>53</v>
      </c>
      <c r="G166" s="21" t="s">
        <v>120</v>
      </c>
      <c r="H166" s="39" t="s">
        <v>213</v>
      </c>
      <c r="I166" s="21" t="s">
        <v>119</v>
      </c>
      <c r="J166" s="38" t="s">
        <v>327</v>
      </c>
      <c r="K166" s="19">
        <v>0.39</v>
      </c>
      <c r="L166" s="19">
        <v>0.12</v>
      </c>
      <c r="M166" s="19">
        <v>0.12</v>
      </c>
      <c r="N166" s="19">
        <v>0.2</v>
      </c>
      <c r="O166" s="19">
        <v>0.28000000000000003</v>
      </c>
      <c r="P166" s="11">
        <v>0.39</v>
      </c>
      <c r="Q166" s="19">
        <v>0.5</v>
      </c>
      <c r="R166" s="38"/>
      <c r="S166" s="38"/>
      <c r="T166" s="29" t="s">
        <v>28</v>
      </c>
    </row>
    <row r="167" spans="1:20" customFormat="1" ht="39.75" hidden="1" customHeight="1">
      <c r="A167" s="108"/>
      <c r="B167" s="109"/>
      <c r="C167" s="109"/>
      <c r="D167" s="110"/>
      <c r="E167" s="109"/>
      <c r="F167" s="42" t="s">
        <v>54</v>
      </c>
      <c r="G167" s="21" t="s">
        <v>55</v>
      </c>
      <c r="H167" s="39" t="s">
        <v>274</v>
      </c>
      <c r="I167" s="21" t="s">
        <v>151</v>
      </c>
      <c r="J167" s="38" t="s">
        <v>327</v>
      </c>
      <c r="K167" s="10">
        <f>P167</f>
        <v>0.74399999999999999</v>
      </c>
      <c r="L167" s="10">
        <v>0.71699999999999997</v>
      </c>
      <c r="M167" s="10">
        <v>0.71699999999999997</v>
      </c>
      <c r="N167" s="10">
        <v>0.72599999999999998</v>
      </c>
      <c r="O167" s="10">
        <v>0.73499999999999999</v>
      </c>
      <c r="P167" s="35">
        <v>0.74399999999999999</v>
      </c>
      <c r="Q167" s="10">
        <v>0.753</v>
      </c>
      <c r="R167" s="38"/>
      <c r="S167" s="38"/>
      <c r="T167" s="29" t="s">
        <v>28</v>
      </c>
    </row>
    <row r="168" spans="1:20" customFormat="1" ht="23.25" hidden="1" customHeight="1">
      <c r="A168" s="108" t="s">
        <v>10</v>
      </c>
      <c r="B168" s="109" t="s">
        <v>12</v>
      </c>
      <c r="C168" s="109" t="s">
        <v>19</v>
      </c>
      <c r="D168" s="107" t="s">
        <v>52</v>
      </c>
      <c r="E168" s="109" t="s">
        <v>28</v>
      </c>
      <c r="F168" s="110" t="s">
        <v>58</v>
      </c>
      <c r="G168" s="21" t="s">
        <v>424</v>
      </c>
      <c r="H168" s="38" t="s">
        <v>214</v>
      </c>
      <c r="I168" s="21" t="s">
        <v>62</v>
      </c>
      <c r="J168" s="38" t="s">
        <v>429</v>
      </c>
      <c r="K168" s="39">
        <f>M168+N168+O168+P168</f>
        <v>1067375</v>
      </c>
      <c r="L168" s="39">
        <v>204373</v>
      </c>
      <c r="M168" s="39">
        <v>204373</v>
      </c>
      <c r="N168" s="39">
        <v>220928</v>
      </c>
      <c r="O168" s="39">
        <v>310074</v>
      </c>
      <c r="P168" s="34">
        <v>332000</v>
      </c>
      <c r="Q168" s="39">
        <v>249859</v>
      </c>
      <c r="R168" s="38"/>
      <c r="S168" s="38"/>
      <c r="T168" s="29" t="s">
        <v>28</v>
      </c>
    </row>
    <row r="169" spans="1:20" customFormat="1" ht="24" hidden="1" customHeight="1">
      <c r="A169" s="108"/>
      <c r="B169" s="109"/>
      <c r="C169" s="109"/>
      <c r="D169" s="107"/>
      <c r="E169" s="109"/>
      <c r="F169" s="110"/>
      <c r="G169" s="21" t="s">
        <v>425</v>
      </c>
      <c r="H169" s="38" t="s">
        <v>215</v>
      </c>
      <c r="I169" s="21" t="s">
        <v>63</v>
      </c>
      <c r="J169" s="38" t="s">
        <v>429</v>
      </c>
      <c r="K169" s="39">
        <f>M169+N169+O169+P169</f>
        <v>685250</v>
      </c>
      <c r="L169" s="39">
        <v>129824</v>
      </c>
      <c r="M169" s="39">
        <v>129824</v>
      </c>
      <c r="N169" s="39">
        <v>185537</v>
      </c>
      <c r="O169" s="39">
        <v>184889</v>
      </c>
      <c r="P169" s="34">
        <v>185000</v>
      </c>
      <c r="Q169" s="39">
        <v>172506</v>
      </c>
      <c r="R169" s="38"/>
      <c r="S169" s="38"/>
      <c r="T169" s="29" t="s">
        <v>28</v>
      </c>
    </row>
    <row r="170" spans="1:20" customFormat="1" ht="105" hidden="1" customHeight="1">
      <c r="A170" s="108"/>
      <c r="B170" s="109"/>
      <c r="C170" s="109"/>
      <c r="D170" s="107"/>
      <c r="E170" s="109"/>
      <c r="F170" s="3" t="s">
        <v>59</v>
      </c>
      <c r="G170" s="21" t="s">
        <v>60</v>
      </c>
      <c r="H170" s="38" t="s">
        <v>216</v>
      </c>
      <c r="I170" s="21" t="s">
        <v>60</v>
      </c>
      <c r="J170" s="38" t="s">
        <v>328</v>
      </c>
      <c r="K170" s="38" t="s">
        <v>61</v>
      </c>
      <c r="L170" s="38" t="s">
        <v>61</v>
      </c>
      <c r="M170" s="38" t="s">
        <v>61</v>
      </c>
      <c r="N170" s="38" t="s">
        <v>61</v>
      </c>
      <c r="O170" s="38" t="s">
        <v>61</v>
      </c>
      <c r="P170" s="39" t="s">
        <v>61</v>
      </c>
      <c r="Q170" s="38" t="s">
        <v>61</v>
      </c>
      <c r="R170" s="38"/>
      <c r="S170" s="38"/>
      <c r="T170" s="29" t="s">
        <v>28</v>
      </c>
    </row>
    <row r="171" spans="1:20" customFormat="1" ht="69.75" hidden="1" customHeight="1">
      <c r="A171" s="108" t="s">
        <v>20</v>
      </c>
      <c r="B171" s="109" t="s">
        <v>13</v>
      </c>
      <c r="C171" s="110" t="s">
        <v>370</v>
      </c>
      <c r="D171" s="68" t="s">
        <v>44</v>
      </c>
      <c r="E171" s="109" t="s">
        <v>31</v>
      </c>
      <c r="F171" s="107" t="s">
        <v>162</v>
      </c>
      <c r="G171" s="3" t="s">
        <v>121</v>
      </c>
      <c r="H171" s="24" t="s">
        <v>217</v>
      </c>
      <c r="I171" s="3" t="s">
        <v>123</v>
      </c>
      <c r="J171" s="24" t="s">
        <v>328</v>
      </c>
      <c r="K171" s="24">
        <f>M171+N171+O171+P171</f>
        <v>3</v>
      </c>
      <c r="L171" s="24">
        <v>0</v>
      </c>
      <c r="M171" s="23">
        <v>0</v>
      </c>
      <c r="N171" s="23">
        <v>0</v>
      </c>
      <c r="O171" s="23">
        <v>1</v>
      </c>
      <c r="P171" s="23">
        <v>2</v>
      </c>
      <c r="Q171" s="38"/>
      <c r="R171" s="38"/>
      <c r="S171" s="38"/>
      <c r="T171" s="29" t="s">
        <v>31</v>
      </c>
    </row>
    <row r="172" spans="1:20" customFormat="1" ht="90.75" hidden="1" customHeight="1">
      <c r="A172" s="108"/>
      <c r="B172" s="109"/>
      <c r="C172" s="110"/>
      <c r="D172" s="70"/>
      <c r="E172" s="109"/>
      <c r="F172" s="107"/>
      <c r="G172" s="3" t="s">
        <v>122</v>
      </c>
      <c r="H172" s="24" t="s">
        <v>218</v>
      </c>
      <c r="I172" s="3" t="s">
        <v>124</v>
      </c>
      <c r="J172" s="24" t="s">
        <v>328</v>
      </c>
      <c r="K172" s="24">
        <f>M172+N172+O172+P172</f>
        <v>3</v>
      </c>
      <c r="L172" s="24">
        <v>0</v>
      </c>
      <c r="M172" s="23">
        <v>0</v>
      </c>
      <c r="N172" s="23">
        <v>1</v>
      </c>
      <c r="O172" s="23">
        <v>1</v>
      </c>
      <c r="P172" s="23">
        <v>1</v>
      </c>
      <c r="Q172" s="38">
        <v>1</v>
      </c>
      <c r="R172" s="38">
        <v>1</v>
      </c>
      <c r="S172" s="38">
        <v>0</v>
      </c>
      <c r="T172" s="29" t="s">
        <v>31</v>
      </c>
    </row>
    <row r="173" spans="1:20" customFormat="1" ht="25.5" customHeight="1">
      <c r="A173" s="108" t="s">
        <v>20</v>
      </c>
      <c r="B173" s="109" t="s">
        <v>14</v>
      </c>
      <c r="C173" s="109" t="s">
        <v>370</v>
      </c>
      <c r="D173" s="71" t="s">
        <v>45</v>
      </c>
      <c r="E173" s="56" t="s">
        <v>22</v>
      </c>
      <c r="F173" s="71" t="s">
        <v>394</v>
      </c>
      <c r="G173" s="71" t="s">
        <v>430</v>
      </c>
      <c r="H173" s="59" t="s">
        <v>219</v>
      </c>
      <c r="I173" s="71" t="s">
        <v>96</v>
      </c>
      <c r="J173" s="59" t="s">
        <v>327</v>
      </c>
      <c r="K173" s="111">
        <v>0.95</v>
      </c>
      <c r="L173" s="111">
        <v>0.95</v>
      </c>
      <c r="M173" s="111">
        <v>0.95</v>
      </c>
      <c r="N173" s="111">
        <v>0.95</v>
      </c>
      <c r="O173" s="111">
        <v>0.95</v>
      </c>
      <c r="P173" s="117">
        <v>0.95</v>
      </c>
      <c r="Q173" s="39"/>
      <c r="R173" s="39"/>
      <c r="S173" s="39"/>
      <c r="T173" s="65" t="s">
        <v>70</v>
      </c>
    </row>
    <row r="174" spans="1:20" customFormat="1" ht="15">
      <c r="A174" s="108"/>
      <c r="B174" s="109"/>
      <c r="C174" s="109"/>
      <c r="D174" s="72"/>
      <c r="E174" s="57"/>
      <c r="F174" s="72"/>
      <c r="G174" s="72"/>
      <c r="H174" s="60"/>
      <c r="I174" s="72"/>
      <c r="J174" s="60"/>
      <c r="K174" s="112"/>
      <c r="L174" s="112"/>
      <c r="M174" s="112"/>
      <c r="N174" s="112"/>
      <c r="O174" s="112"/>
      <c r="P174" s="118"/>
      <c r="Q174" s="39"/>
      <c r="R174" s="39"/>
      <c r="S174" s="39"/>
      <c r="T174" s="66"/>
    </row>
    <row r="175" spans="1:20" customFormat="1" ht="15">
      <c r="A175" s="108"/>
      <c r="B175" s="109"/>
      <c r="C175" s="109"/>
      <c r="D175" s="72"/>
      <c r="E175" s="57"/>
      <c r="F175" s="72"/>
      <c r="G175" s="73"/>
      <c r="H175" s="61"/>
      <c r="I175" s="73"/>
      <c r="J175" s="61"/>
      <c r="K175" s="113"/>
      <c r="L175" s="113"/>
      <c r="M175" s="113"/>
      <c r="N175" s="113"/>
      <c r="O175" s="113"/>
      <c r="P175" s="119"/>
      <c r="Q175" s="39"/>
      <c r="R175" s="39"/>
      <c r="S175" s="39"/>
      <c r="T175" s="67"/>
    </row>
    <row r="176" spans="1:20" customFormat="1" ht="15">
      <c r="A176" s="108"/>
      <c r="B176" s="109"/>
      <c r="C176" s="109"/>
      <c r="D176" s="72"/>
      <c r="E176" s="57"/>
      <c r="F176" s="72"/>
      <c r="G176" s="71" t="s">
        <v>133</v>
      </c>
      <c r="H176" s="59" t="s">
        <v>220</v>
      </c>
      <c r="I176" s="71" t="s">
        <v>134</v>
      </c>
      <c r="J176" s="59" t="s">
        <v>327</v>
      </c>
      <c r="K176" s="111">
        <v>1</v>
      </c>
      <c r="L176" s="111">
        <v>0</v>
      </c>
      <c r="M176" s="111">
        <v>1</v>
      </c>
      <c r="N176" s="111">
        <v>1</v>
      </c>
      <c r="O176" s="111">
        <v>1</v>
      </c>
      <c r="P176" s="117">
        <v>1</v>
      </c>
      <c r="Q176" s="39"/>
      <c r="R176" s="39"/>
      <c r="S176" s="39"/>
      <c r="T176" s="65" t="s">
        <v>137</v>
      </c>
    </row>
    <row r="177" spans="1:20" customFormat="1" ht="15">
      <c r="A177" s="108"/>
      <c r="B177" s="109"/>
      <c r="C177" s="109"/>
      <c r="D177" s="72"/>
      <c r="E177" s="57"/>
      <c r="F177" s="72"/>
      <c r="G177" s="72"/>
      <c r="H177" s="60"/>
      <c r="I177" s="72"/>
      <c r="J177" s="60"/>
      <c r="K177" s="112"/>
      <c r="L177" s="112"/>
      <c r="M177" s="112"/>
      <c r="N177" s="112"/>
      <c r="O177" s="112"/>
      <c r="P177" s="118"/>
      <c r="Q177" s="39"/>
      <c r="R177" s="39"/>
      <c r="S177" s="39"/>
      <c r="T177" s="66"/>
    </row>
    <row r="178" spans="1:20" customFormat="1" ht="15">
      <c r="A178" s="108"/>
      <c r="B178" s="109"/>
      <c r="C178" s="109"/>
      <c r="D178" s="72"/>
      <c r="E178" s="57"/>
      <c r="F178" s="72"/>
      <c r="G178" s="73"/>
      <c r="H178" s="61"/>
      <c r="I178" s="73"/>
      <c r="J178" s="61"/>
      <c r="K178" s="113"/>
      <c r="L178" s="113"/>
      <c r="M178" s="113"/>
      <c r="N178" s="113"/>
      <c r="O178" s="113"/>
      <c r="P178" s="119"/>
      <c r="Q178" s="39"/>
      <c r="R178" s="39"/>
      <c r="S178" s="39"/>
      <c r="T178" s="67"/>
    </row>
    <row r="179" spans="1:20" customFormat="1" ht="15">
      <c r="A179" s="108"/>
      <c r="B179" s="109"/>
      <c r="C179" s="109"/>
      <c r="D179" s="72"/>
      <c r="E179" s="57"/>
      <c r="F179" s="72"/>
      <c r="G179" s="71" t="s">
        <v>135</v>
      </c>
      <c r="H179" s="59" t="s">
        <v>221</v>
      </c>
      <c r="I179" s="71" t="s">
        <v>371</v>
      </c>
      <c r="J179" s="59" t="s">
        <v>328</v>
      </c>
      <c r="K179" s="59">
        <v>4</v>
      </c>
      <c r="L179" s="59">
        <v>4</v>
      </c>
      <c r="M179" s="59">
        <v>4</v>
      </c>
      <c r="N179" s="59">
        <v>4</v>
      </c>
      <c r="O179" s="59">
        <v>4</v>
      </c>
      <c r="P179" s="59">
        <v>4</v>
      </c>
      <c r="Q179" s="39"/>
      <c r="R179" s="39"/>
      <c r="S179" s="39"/>
      <c r="T179" s="65" t="s">
        <v>137</v>
      </c>
    </row>
    <row r="180" spans="1:20" customFormat="1" ht="15">
      <c r="A180" s="108"/>
      <c r="B180" s="109"/>
      <c r="C180" s="109"/>
      <c r="D180" s="72"/>
      <c r="E180" s="57"/>
      <c r="F180" s="72"/>
      <c r="G180" s="72"/>
      <c r="H180" s="60"/>
      <c r="I180" s="72"/>
      <c r="J180" s="60"/>
      <c r="K180" s="60"/>
      <c r="L180" s="60"/>
      <c r="M180" s="60"/>
      <c r="N180" s="60"/>
      <c r="O180" s="60"/>
      <c r="P180" s="60"/>
      <c r="Q180" s="39"/>
      <c r="R180" s="39"/>
      <c r="S180" s="39"/>
      <c r="T180" s="66"/>
    </row>
    <row r="181" spans="1:20" customFormat="1" ht="15">
      <c r="A181" s="108"/>
      <c r="B181" s="109"/>
      <c r="C181" s="109"/>
      <c r="D181" s="72"/>
      <c r="E181" s="57"/>
      <c r="F181" s="72"/>
      <c r="G181" s="73"/>
      <c r="H181" s="61"/>
      <c r="I181" s="73"/>
      <c r="J181" s="61"/>
      <c r="K181" s="61"/>
      <c r="L181" s="61"/>
      <c r="M181" s="61"/>
      <c r="N181" s="61"/>
      <c r="O181" s="61"/>
      <c r="P181" s="61"/>
      <c r="Q181" s="39"/>
      <c r="R181" s="39"/>
      <c r="S181" s="39"/>
      <c r="T181" s="67"/>
    </row>
    <row r="182" spans="1:20" customFormat="1" ht="38.25" customHeight="1">
      <c r="A182" s="108"/>
      <c r="B182" s="109"/>
      <c r="C182" s="109"/>
      <c r="D182" s="72"/>
      <c r="E182" s="57"/>
      <c r="F182" s="72"/>
      <c r="G182" s="71" t="s">
        <v>136</v>
      </c>
      <c r="H182" s="59" t="s">
        <v>222</v>
      </c>
      <c r="I182" s="71" t="s">
        <v>338</v>
      </c>
      <c r="J182" s="59" t="s">
        <v>327</v>
      </c>
      <c r="K182" s="111">
        <f>P182</f>
        <v>0.9</v>
      </c>
      <c r="L182" s="111">
        <v>0</v>
      </c>
      <c r="M182" s="111">
        <v>0.9</v>
      </c>
      <c r="N182" s="111">
        <v>0.9</v>
      </c>
      <c r="O182" s="111">
        <v>0.9</v>
      </c>
      <c r="P182" s="117">
        <v>0.9</v>
      </c>
      <c r="Q182" s="39"/>
      <c r="R182" s="39"/>
      <c r="S182" s="39"/>
      <c r="T182" s="65" t="s">
        <v>137</v>
      </c>
    </row>
    <row r="183" spans="1:20" customFormat="1" ht="15">
      <c r="A183" s="108"/>
      <c r="B183" s="109"/>
      <c r="C183" s="109"/>
      <c r="D183" s="72"/>
      <c r="E183" s="57"/>
      <c r="F183" s="72"/>
      <c r="G183" s="72"/>
      <c r="H183" s="60"/>
      <c r="I183" s="72"/>
      <c r="J183" s="60"/>
      <c r="K183" s="112"/>
      <c r="L183" s="112"/>
      <c r="M183" s="112"/>
      <c r="N183" s="112"/>
      <c r="O183" s="112"/>
      <c r="P183" s="118"/>
      <c r="Q183" s="39"/>
      <c r="R183" s="39"/>
      <c r="S183" s="39"/>
      <c r="T183" s="66"/>
    </row>
    <row r="184" spans="1:20" customFormat="1" ht="15">
      <c r="A184" s="108"/>
      <c r="B184" s="109"/>
      <c r="C184" s="109"/>
      <c r="D184" s="72"/>
      <c r="E184" s="57"/>
      <c r="F184" s="72"/>
      <c r="G184" s="73"/>
      <c r="H184" s="61"/>
      <c r="I184" s="73"/>
      <c r="J184" s="61"/>
      <c r="K184" s="113"/>
      <c r="L184" s="113"/>
      <c r="M184" s="113"/>
      <c r="N184" s="113"/>
      <c r="O184" s="113"/>
      <c r="P184" s="119"/>
      <c r="Q184" s="39"/>
      <c r="R184" s="39"/>
      <c r="S184" s="39"/>
      <c r="T184" s="67"/>
    </row>
    <row r="185" spans="1:20" customFormat="1" ht="15">
      <c r="A185" s="108"/>
      <c r="B185" s="109"/>
      <c r="C185" s="109"/>
      <c r="D185" s="72"/>
      <c r="E185" s="57"/>
      <c r="F185" s="72"/>
      <c r="G185" s="71" t="s">
        <v>155</v>
      </c>
      <c r="H185" s="106" t="s">
        <v>223</v>
      </c>
      <c r="I185" s="126" t="s">
        <v>372</v>
      </c>
      <c r="J185" s="106" t="s">
        <v>328</v>
      </c>
      <c r="K185" s="106">
        <v>4</v>
      </c>
      <c r="L185" s="106">
        <v>1</v>
      </c>
      <c r="M185" s="106">
        <v>1</v>
      </c>
      <c r="N185" s="106">
        <v>1</v>
      </c>
      <c r="O185" s="106">
        <v>1</v>
      </c>
      <c r="P185" s="106">
        <v>1</v>
      </c>
      <c r="Q185" s="106">
        <v>1</v>
      </c>
      <c r="R185" s="106">
        <v>1</v>
      </c>
      <c r="S185" s="106">
        <v>1</v>
      </c>
      <c r="T185" s="182" t="s">
        <v>70</v>
      </c>
    </row>
    <row r="186" spans="1:20" customFormat="1" ht="15">
      <c r="A186" s="108"/>
      <c r="B186" s="109"/>
      <c r="C186" s="109"/>
      <c r="D186" s="72"/>
      <c r="E186" s="57"/>
      <c r="F186" s="72"/>
      <c r="G186" s="72"/>
      <c r="H186" s="106"/>
      <c r="I186" s="126"/>
      <c r="J186" s="106"/>
      <c r="K186" s="106"/>
      <c r="L186" s="106"/>
      <c r="M186" s="106"/>
      <c r="N186" s="106"/>
      <c r="O186" s="106"/>
      <c r="P186" s="106"/>
      <c r="Q186" s="106"/>
      <c r="R186" s="106"/>
      <c r="S186" s="106"/>
      <c r="T186" s="182"/>
    </row>
    <row r="187" spans="1:20" customFormat="1" ht="15">
      <c r="A187" s="108"/>
      <c r="B187" s="109"/>
      <c r="C187" s="109"/>
      <c r="D187" s="72"/>
      <c r="E187" s="57"/>
      <c r="F187" s="72"/>
      <c r="G187" s="73"/>
      <c r="H187" s="106"/>
      <c r="I187" s="126"/>
      <c r="J187" s="106"/>
      <c r="K187" s="106"/>
      <c r="L187" s="106"/>
      <c r="M187" s="106"/>
      <c r="N187" s="106"/>
      <c r="O187" s="106"/>
      <c r="P187" s="106"/>
      <c r="Q187" s="106"/>
      <c r="R187" s="106"/>
      <c r="S187" s="106"/>
      <c r="T187" s="182"/>
    </row>
    <row r="188" spans="1:20" customFormat="1" ht="40.5" customHeight="1">
      <c r="A188" s="108"/>
      <c r="B188" s="109"/>
      <c r="C188" s="109"/>
      <c r="D188" s="72"/>
      <c r="E188" s="57"/>
      <c r="F188" s="72"/>
      <c r="G188" s="71" t="s">
        <v>373</v>
      </c>
      <c r="H188" s="59" t="s">
        <v>224</v>
      </c>
      <c r="I188" s="71" t="s">
        <v>339</v>
      </c>
      <c r="J188" s="59" t="s">
        <v>327</v>
      </c>
      <c r="K188" s="117">
        <v>1</v>
      </c>
      <c r="L188" s="117">
        <v>0</v>
      </c>
      <c r="M188" s="117">
        <v>1</v>
      </c>
      <c r="N188" s="117">
        <v>1</v>
      </c>
      <c r="O188" s="117">
        <v>1</v>
      </c>
      <c r="P188" s="117">
        <v>1</v>
      </c>
      <c r="Q188" s="11">
        <v>1</v>
      </c>
      <c r="R188" s="11">
        <v>1</v>
      </c>
      <c r="S188" s="11">
        <v>1</v>
      </c>
      <c r="T188" s="65" t="s">
        <v>321</v>
      </c>
    </row>
    <row r="189" spans="1:20" customFormat="1" ht="15">
      <c r="A189" s="108"/>
      <c r="B189" s="109"/>
      <c r="C189" s="109"/>
      <c r="D189" s="72"/>
      <c r="E189" s="57"/>
      <c r="F189" s="72"/>
      <c r="G189" s="72"/>
      <c r="H189" s="60"/>
      <c r="I189" s="72"/>
      <c r="J189" s="60"/>
      <c r="K189" s="118"/>
      <c r="L189" s="118"/>
      <c r="M189" s="118"/>
      <c r="N189" s="118"/>
      <c r="O189" s="118"/>
      <c r="P189" s="118"/>
      <c r="Q189" s="11"/>
      <c r="R189" s="11"/>
      <c r="S189" s="11"/>
      <c r="T189" s="66"/>
    </row>
    <row r="190" spans="1:20" customFormat="1" ht="15">
      <c r="A190" s="108"/>
      <c r="B190" s="109"/>
      <c r="C190" s="109"/>
      <c r="D190" s="72"/>
      <c r="E190" s="57"/>
      <c r="F190" s="72"/>
      <c r="G190" s="73"/>
      <c r="H190" s="61"/>
      <c r="I190" s="73"/>
      <c r="J190" s="61"/>
      <c r="K190" s="119"/>
      <c r="L190" s="119"/>
      <c r="M190" s="119"/>
      <c r="N190" s="119"/>
      <c r="O190" s="119"/>
      <c r="P190" s="119"/>
      <c r="Q190" s="11"/>
      <c r="R190" s="11"/>
      <c r="S190" s="11"/>
      <c r="T190" s="67"/>
    </row>
    <row r="191" spans="1:20" customFormat="1" ht="31.5" customHeight="1">
      <c r="A191" s="108"/>
      <c r="B191" s="109"/>
      <c r="C191" s="109"/>
      <c r="D191" s="72"/>
      <c r="E191" s="57"/>
      <c r="F191" s="72"/>
      <c r="G191" s="71" t="s">
        <v>357</v>
      </c>
      <c r="H191" s="59" t="s">
        <v>225</v>
      </c>
      <c r="I191" s="71" t="s">
        <v>374</v>
      </c>
      <c r="J191" s="59" t="s">
        <v>328</v>
      </c>
      <c r="K191" s="59">
        <v>2</v>
      </c>
      <c r="L191" s="59">
        <v>0</v>
      </c>
      <c r="M191" s="59">
        <v>0</v>
      </c>
      <c r="N191" s="59">
        <v>0</v>
      </c>
      <c r="O191" s="59">
        <v>1</v>
      </c>
      <c r="P191" s="59">
        <v>1</v>
      </c>
      <c r="Q191" s="39"/>
      <c r="R191" s="39"/>
      <c r="S191" s="39"/>
      <c r="T191" s="65" t="s">
        <v>321</v>
      </c>
    </row>
    <row r="192" spans="1:20" customFormat="1" ht="15">
      <c r="A192" s="108"/>
      <c r="B192" s="109"/>
      <c r="C192" s="109"/>
      <c r="D192" s="72"/>
      <c r="E192" s="57"/>
      <c r="F192" s="72"/>
      <c r="G192" s="73"/>
      <c r="H192" s="61"/>
      <c r="I192" s="73"/>
      <c r="J192" s="61"/>
      <c r="K192" s="61"/>
      <c r="L192" s="61"/>
      <c r="M192" s="61"/>
      <c r="N192" s="61"/>
      <c r="O192" s="61"/>
      <c r="P192" s="61"/>
      <c r="Q192" s="39"/>
      <c r="R192" s="39"/>
      <c r="S192" s="39"/>
      <c r="T192" s="67"/>
    </row>
    <row r="193" spans="1:20" customFormat="1" ht="45.75" customHeight="1">
      <c r="A193" s="108"/>
      <c r="B193" s="109"/>
      <c r="C193" s="109"/>
      <c r="D193" s="72"/>
      <c r="E193" s="57"/>
      <c r="F193" s="72"/>
      <c r="G193" s="71" t="s">
        <v>375</v>
      </c>
      <c r="H193" s="59" t="s">
        <v>226</v>
      </c>
      <c r="I193" s="71" t="s">
        <v>376</v>
      </c>
      <c r="J193" s="59" t="s">
        <v>327</v>
      </c>
      <c r="K193" s="117">
        <v>1</v>
      </c>
      <c r="L193" s="117">
        <v>0</v>
      </c>
      <c r="M193" s="117">
        <v>1</v>
      </c>
      <c r="N193" s="117">
        <v>1</v>
      </c>
      <c r="O193" s="117">
        <v>1</v>
      </c>
      <c r="P193" s="117">
        <v>0.8</v>
      </c>
      <c r="Q193" s="11">
        <v>1</v>
      </c>
      <c r="R193" s="11">
        <v>1</v>
      </c>
      <c r="S193" s="11">
        <v>1</v>
      </c>
      <c r="T193" s="65" t="s">
        <v>321</v>
      </c>
    </row>
    <row r="194" spans="1:20" customFormat="1" ht="15">
      <c r="A194" s="108"/>
      <c r="B194" s="109"/>
      <c r="C194" s="109"/>
      <c r="D194" s="72"/>
      <c r="E194" s="57"/>
      <c r="F194" s="72"/>
      <c r="G194" s="72"/>
      <c r="H194" s="60"/>
      <c r="I194" s="72"/>
      <c r="J194" s="60"/>
      <c r="K194" s="118"/>
      <c r="L194" s="118"/>
      <c r="M194" s="118"/>
      <c r="N194" s="118"/>
      <c r="O194" s="118"/>
      <c r="P194" s="118"/>
      <c r="Q194" s="11"/>
      <c r="R194" s="11"/>
      <c r="S194" s="11"/>
      <c r="T194" s="66"/>
    </row>
    <row r="195" spans="1:20" customFormat="1" ht="25.5" customHeight="1">
      <c r="A195" s="108"/>
      <c r="B195" s="109"/>
      <c r="C195" s="109"/>
      <c r="D195" s="72"/>
      <c r="E195" s="57"/>
      <c r="F195" s="72"/>
      <c r="G195" s="73"/>
      <c r="H195" s="61"/>
      <c r="I195" s="73"/>
      <c r="J195" s="61"/>
      <c r="K195" s="119"/>
      <c r="L195" s="119"/>
      <c r="M195" s="119"/>
      <c r="N195" s="119"/>
      <c r="O195" s="119"/>
      <c r="P195" s="119"/>
      <c r="Q195" s="11"/>
      <c r="R195" s="11"/>
      <c r="S195" s="11"/>
      <c r="T195" s="67"/>
    </row>
    <row r="196" spans="1:20" customFormat="1" ht="46.5" customHeight="1">
      <c r="A196" s="108"/>
      <c r="B196" s="109"/>
      <c r="C196" s="109"/>
      <c r="D196" s="72"/>
      <c r="E196" s="57"/>
      <c r="F196" s="72"/>
      <c r="G196" s="71" t="s">
        <v>363</v>
      </c>
      <c r="H196" s="59" t="s">
        <v>227</v>
      </c>
      <c r="I196" s="71" t="s">
        <v>377</v>
      </c>
      <c r="J196" s="59" t="s">
        <v>361</v>
      </c>
      <c r="K196" s="59" t="s">
        <v>362</v>
      </c>
      <c r="L196" s="117">
        <v>1</v>
      </c>
      <c r="M196" s="59">
        <v>0</v>
      </c>
      <c r="N196" s="59">
        <v>0</v>
      </c>
      <c r="O196" s="117">
        <v>1</v>
      </c>
      <c r="P196" s="117">
        <v>1</v>
      </c>
      <c r="Q196" s="39"/>
      <c r="R196" s="39"/>
      <c r="S196" s="39"/>
      <c r="T196" s="151" t="s">
        <v>321</v>
      </c>
    </row>
    <row r="197" spans="1:20" customFormat="1" ht="7.5" customHeight="1">
      <c r="A197" s="108"/>
      <c r="B197" s="109"/>
      <c r="C197" s="109"/>
      <c r="D197" s="72"/>
      <c r="E197" s="57"/>
      <c r="F197" s="72"/>
      <c r="G197" s="73"/>
      <c r="H197" s="61"/>
      <c r="I197" s="73"/>
      <c r="J197" s="61"/>
      <c r="K197" s="61"/>
      <c r="L197" s="119"/>
      <c r="M197" s="61"/>
      <c r="N197" s="61"/>
      <c r="O197" s="119"/>
      <c r="P197" s="119"/>
      <c r="Q197" s="39"/>
      <c r="R197" s="39"/>
      <c r="S197" s="39"/>
      <c r="T197" s="153"/>
    </row>
    <row r="198" spans="1:20" customFormat="1" ht="38.25" customHeight="1">
      <c r="A198" s="108"/>
      <c r="B198" s="109"/>
      <c r="C198" s="109"/>
      <c r="D198" s="72"/>
      <c r="E198" s="57"/>
      <c r="F198" s="72"/>
      <c r="G198" s="71" t="s">
        <v>378</v>
      </c>
      <c r="H198" s="59" t="s">
        <v>228</v>
      </c>
      <c r="I198" s="71" t="s">
        <v>340</v>
      </c>
      <c r="J198" s="59" t="s">
        <v>327</v>
      </c>
      <c r="K198" s="117">
        <v>1</v>
      </c>
      <c r="L198" s="117">
        <v>0</v>
      </c>
      <c r="M198" s="117">
        <v>1</v>
      </c>
      <c r="N198" s="117">
        <v>1</v>
      </c>
      <c r="O198" s="117">
        <v>1</v>
      </c>
      <c r="P198" s="117">
        <v>1</v>
      </c>
      <c r="Q198" s="11">
        <v>1</v>
      </c>
      <c r="R198" s="11">
        <v>1</v>
      </c>
      <c r="S198" s="11">
        <v>1</v>
      </c>
      <c r="T198" s="65" t="s">
        <v>321</v>
      </c>
    </row>
    <row r="199" spans="1:20" customFormat="1" ht="15">
      <c r="A199" s="108"/>
      <c r="B199" s="109"/>
      <c r="C199" s="109"/>
      <c r="D199" s="72"/>
      <c r="E199" s="57"/>
      <c r="F199" s="72"/>
      <c r="G199" s="72"/>
      <c r="H199" s="60"/>
      <c r="I199" s="72"/>
      <c r="J199" s="60"/>
      <c r="K199" s="118"/>
      <c r="L199" s="118"/>
      <c r="M199" s="118"/>
      <c r="N199" s="118"/>
      <c r="O199" s="118"/>
      <c r="P199" s="118"/>
      <c r="Q199" s="11"/>
      <c r="R199" s="11"/>
      <c r="S199" s="11"/>
      <c r="T199" s="66"/>
    </row>
    <row r="200" spans="1:20" customFormat="1" ht="15">
      <c r="A200" s="108"/>
      <c r="B200" s="109"/>
      <c r="C200" s="109"/>
      <c r="D200" s="72"/>
      <c r="E200" s="57"/>
      <c r="F200" s="72"/>
      <c r="G200" s="72"/>
      <c r="H200" s="60"/>
      <c r="I200" s="72"/>
      <c r="J200" s="60"/>
      <c r="K200" s="118"/>
      <c r="L200" s="118"/>
      <c r="M200" s="118"/>
      <c r="N200" s="118"/>
      <c r="O200" s="118"/>
      <c r="P200" s="118"/>
      <c r="Q200" s="11"/>
      <c r="R200" s="11"/>
      <c r="S200" s="11"/>
      <c r="T200" s="66"/>
    </row>
    <row r="201" spans="1:20" customFormat="1" ht="15">
      <c r="A201" s="108"/>
      <c r="B201" s="109"/>
      <c r="C201" s="109"/>
      <c r="D201" s="72"/>
      <c r="E201" s="57"/>
      <c r="F201" s="72"/>
      <c r="G201" s="72"/>
      <c r="H201" s="60"/>
      <c r="I201" s="72"/>
      <c r="J201" s="60"/>
      <c r="K201" s="118"/>
      <c r="L201" s="118"/>
      <c r="M201" s="118"/>
      <c r="N201" s="118"/>
      <c r="O201" s="118"/>
      <c r="P201" s="118"/>
      <c r="Q201" s="11"/>
      <c r="R201" s="11"/>
      <c r="S201" s="11"/>
      <c r="T201" s="66"/>
    </row>
    <row r="202" spans="1:20" customFormat="1" ht="15">
      <c r="A202" s="108"/>
      <c r="B202" s="109"/>
      <c r="C202" s="109"/>
      <c r="D202" s="72"/>
      <c r="E202" s="57"/>
      <c r="F202" s="72"/>
      <c r="G202" s="72"/>
      <c r="H202" s="60"/>
      <c r="I202" s="72"/>
      <c r="J202" s="60"/>
      <c r="K202" s="118"/>
      <c r="L202" s="118"/>
      <c r="M202" s="118"/>
      <c r="N202" s="118"/>
      <c r="O202" s="118"/>
      <c r="P202" s="118"/>
      <c r="Q202" s="11"/>
      <c r="R202" s="11"/>
      <c r="S202" s="11"/>
      <c r="T202" s="66"/>
    </row>
    <row r="203" spans="1:20" customFormat="1" ht="15">
      <c r="A203" s="108"/>
      <c r="B203" s="109"/>
      <c r="C203" s="109"/>
      <c r="D203" s="72"/>
      <c r="E203" s="57"/>
      <c r="F203" s="72"/>
      <c r="G203" s="72"/>
      <c r="H203" s="60"/>
      <c r="I203" s="72"/>
      <c r="J203" s="60"/>
      <c r="K203" s="118"/>
      <c r="L203" s="118"/>
      <c r="M203" s="118"/>
      <c r="N203" s="118"/>
      <c r="O203" s="118"/>
      <c r="P203" s="118"/>
      <c r="Q203" s="11"/>
      <c r="R203" s="11"/>
      <c r="S203" s="11"/>
      <c r="T203" s="66"/>
    </row>
    <row r="204" spans="1:20" customFormat="1" ht="15">
      <c r="A204" s="108"/>
      <c r="B204" s="109"/>
      <c r="C204" s="109"/>
      <c r="D204" s="72"/>
      <c r="E204" s="57"/>
      <c r="F204" s="72"/>
      <c r="G204" s="73"/>
      <c r="H204" s="61"/>
      <c r="I204" s="73"/>
      <c r="J204" s="61"/>
      <c r="K204" s="119"/>
      <c r="L204" s="119"/>
      <c r="M204" s="119"/>
      <c r="N204" s="119"/>
      <c r="O204" s="119"/>
      <c r="P204" s="119"/>
      <c r="Q204" s="11"/>
      <c r="R204" s="11"/>
      <c r="S204" s="11"/>
      <c r="T204" s="67"/>
    </row>
    <row r="205" spans="1:20" customFormat="1" ht="38.25" customHeight="1">
      <c r="A205" s="108"/>
      <c r="B205" s="109"/>
      <c r="C205" s="109"/>
      <c r="D205" s="72"/>
      <c r="E205" s="57"/>
      <c r="F205" s="72"/>
      <c r="G205" s="68" t="s">
        <v>379</v>
      </c>
      <c r="H205" s="59" t="s">
        <v>229</v>
      </c>
      <c r="I205" s="68" t="s">
        <v>347</v>
      </c>
      <c r="J205" s="59" t="s">
        <v>328</v>
      </c>
      <c r="K205" s="59">
        <v>3</v>
      </c>
      <c r="L205" s="59">
        <v>12</v>
      </c>
      <c r="M205" s="59">
        <v>2</v>
      </c>
      <c r="N205" s="59">
        <v>2</v>
      </c>
      <c r="O205" s="59">
        <v>11</v>
      </c>
      <c r="P205" s="59">
        <v>3</v>
      </c>
      <c r="Q205" s="39"/>
      <c r="R205" s="39"/>
      <c r="S205" s="39"/>
      <c r="T205" s="65" t="s">
        <v>70</v>
      </c>
    </row>
    <row r="206" spans="1:20" customFormat="1" ht="15">
      <c r="A206" s="108"/>
      <c r="B206" s="109"/>
      <c r="C206" s="109"/>
      <c r="D206" s="72"/>
      <c r="E206" s="57"/>
      <c r="F206" s="72"/>
      <c r="G206" s="69"/>
      <c r="H206" s="60"/>
      <c r="I206" s="69"/>
      <c r="J206" s="60"/>
      <c r="K206" s="60"/>
      <c r="L206" s="60"/>
      <c r="M206" s="60"/>
      <c r="N206" s="60"/>
      <c r="O206" s="60"/>
      <c r="P206" s="60"/>
      <c r="Q206" s="39"/>
      <c r="R206" s="39"/>
      <c r="S206" s="39"/>
      <c r="T206" s="66"/>
    </row>
    <row r="207" spans="1:20" customFormat="1" ht="15">
      <c r="A207" s="108"/>
      <c r="B207" s="109"/>
      <c r="C207" s="109"/>
      <c r="D207" s="72"/>
      <c r="E207" s="57"/>
      <c r="F207" s="73"/>
      <c r="G207" s="70"/>
      <c r="H207" s="61"/>
      <c r="I207" s="70"/>
      <c r="J207" s="61"/>
      <c r="K207" s="61"/>
      <c r="L207" s="61"/>
      <c r="M207" s="61"/>
      <c r="N207" s="61"/>
      <c r="O207" s="61"/>
      <c r="P207" s="61"/>
      <c r="Q207" s="39"/>
      <c r="R207" s="39"/>
      <c r="S207" s="39"/>
      <c r="T207" s="67"/>
    </row>
    <row r="208" spans="1:20" customFormat="1" ht="52.5" customHeight="1">
      <c r="A208" s="108"/>
      <c r="B208" s="109"/>
      <c r="C208" s="109"/>
      <c r="D208" s="72"/>
      <c r="E208" s="57"/>
      <c r="F208" s="59" t="s">
        <v>163</v>
      </c>
      <c r="G208" s="68" t="s">
        <v>439</v>
      </c>
      <c r="H208" s="59" t="s">
        <v>407</v>
      </c>
      <c r="I208" s="68" t="s">
        <v>408</v>
      </c>
      <c r="J208" s="59" t="s">
        <v>328</v>
      </c>
      <c r="K208" s="59">
        <v>70</v>
      </c>
      <c r="L208" s="59">
        <v>0</v>
      </c>
      <c r="M208" s="59">
        <v>0</v>
      </c>
      <c r="N208" s="59">
        <v>0</v>
      </c>
      <c r="O208" s="59">
        <v>0</v>
      </c>
      <c r="P208" s="59">
        <v>70</v>
      </c>
      <c r="Q208" s="39"/>
      <c r="R208" s="39"/>
      <c r="S208" s="39"/>
      <c r="T208" s="65" t="s">
        <v>321</v>
      </c>
    </row>
    <row r="209" spans="1:20" customFormat="1" ht="52.5" customHeight="1">
      <c r="A209" s="108"/>
      <c r="B209" s="109"/>
      <c r="C209" s="109"/>
      <c r="D209" s="72"/>
      <c r="E209" s="57"/>
      <c r="F209" s="60"/>
      <c r="G209" s="69"/>
      <c r="H209" s="60"/>
      <c r="I209" s="69"/>
      <c r="J209" s="60"/>
      <c r="K209" s="60"/>
      <c r="L209" s="60"/>
      <c r="M209" s="60"/>
      <c r="N209" s="60"/>
      <c r="O209" s="60"/>
      <c r="P209" s="60"/>
      <c r="Q209" s="39"/>
      <c r="R209" s="39"/>
      <c r="S209" s="39"/>
      <c r="T209" s="66"/>
    </row>
    <row r="210" spans="1:20" customFormat="1" ht="52.5" customHeight="1">
      <c r="A210" s="108"/>
      <c r="B210" s="109"/>
      <c r="C210" s="109"/>
      <c r="D210" s="72"/>
      <c r="E210" s="57"/>
      <c r="F210" s="60"/>
      <c r="G210" s="69"/>
      <c r="H210" s="60"/>
      <c r="I210" s="69"/>
      <c r="J210" s="60"/>
      <c r="K210" s="60"/>
      <c r="L210" s="60"/>
      <c r="M210" s="60"/>
      <c r="N210" s="60"/>
      <c r="O210" s="60"/>
      <c r="P210" s="60"/>
      <c r="Q210" s="39"/>
      <c r="R210" s="39"/>
      <c r="S210" s="39"/>
      <c r="T210" s="66"/>
    </row>
    <row r="211" spans="1:20" customFormat="1" ht="52.5" customHeight="1">
      <c r="A211" s="108"/>
      <c r="B211" s="109"/>
      <c r="C211" s="109"/>
      <c r="D211" s="72"/>
      <c r="E211" s="58"/>
      <c r="F211" s="61"/>
      <c r="G211" s="70"/>
      <c r="H211" s="61"/>
      <c r="I211" s="70"/>
      <c r="J211" s="61"/>
      <c r="K211" s="61"/>
      <c r="L211" s="61"/>
      <c r="M211" s="61"/>
      <c r="N211" s="61"/>
      <c r="O211" s="61"/>
      <c r="P211" s="61"/>
      <c r="Q211" s="39"/>
      <c r="R211" s="39"/>
      <c r="S211" s="39"/>
      <c r="T211" s="67"/>
    </row>
    <row r="212" spans="1:20" customFormat="1" ht="96" hidden="1" customHeight="1">
      <c r="A212" s="108"/>
      <c r="B212" s="109"/>
      <c r="C212" s="109"/>
      <c r="D212" s="72"/>
      <c r="E212" s="38" t="s">
        <v>31</v>
      </c>
      <c r="F212" s="43" t="s">
        <v>163</v>
      </c>
      <c r="G212" s="9" t="s">
        <v>427</v>
      </c>
      <c r="H212" s="23" t="s">
        <v>230</v>
      </c>
      <c r="I212" s="42" t="s">
        <v>96</v>
      </c>
      <c r="J212" s="23" t="s">
        <v>327</v>
      </c>
      <c r="K212" s="26">
        <f>P212</f>
        <v>0.93</v>
      </c>
      <c r="L212" s="26">
        <v>0.9</v>
      </c>
      <c r="M212" s="27">
        <v>0.9</v>
      </c>
      <c r="N212" s="27">
        <v>0.9</v>
      </c>
      <c r="O212" s="27">
        <v>0.92</v>
      </c>
      <c r="P212" s="27">
        <v>0.93</v>
      </c>
      <c r="Q212" s="19">
        <v>0.94</v>
      </c>
      <c r="R212" s="19">
        <v>0.95</v>
      </c>
      <c r="S212" s="39"/>
      <c r="T212" s="29" t="s">
        <v>31</v>
      </c>
    </row>
    <row r="213" spans="1:20" customFormat="1" ht="50.25" hidden="1" customHeight="1">
      <c r="A213" s="108"/>
      <c r="B213" s="109"/>
      <c r="C213" s="109"/>
      <c r="D213" s="73"/>
      <c r="E213" s="38" t="s">
        <v>28</v>
      </c>
      <c r="F213" s="43" t="s">
        <v>64</v>
      </c>
      <c r="G213" s="43" t="s">
        <v>65</v>
      </c>
      <c r="H213" s="39" t="s">
        <v>231</v>
      </c>
      <c r="I213" s="43" t="s">
        <v>66</v>
      </c>
      <c r="J213" s="39" t="s">
        <v>328</v>
      </c>
      <c r="K213" s="39" t="s">
        <v>152</v>
      </c>
      <c r="L213" s="39" t="s">
        <v>152</v>
      </c>
      <c r="M213" s="39" t="s">
        <v>152</v>
      </c>
      <c r="N213" s="39" t="s">
        <v>152</v>
      </c>
      <c r="O213" s="39" t="s">
        <v>152</v>
      </c>
      <c r="P213" s="39" t="s">
        <v>152</v>
      </c>
      <c r="Q213" s="39" t="s">
        <v>152</v>
      </c>
      <c r="R213" s="38"/>
      <c r="S213" s="38"/>
      <c r="T213" s="29" t="s">
        <v>28</v>
      </c>
    </row>
    <row r="214" spans="1:20" customFormat="1" ht="38.25" customHeight="1">
      <c r="A214" s="120" t="s">
        <v>20</v>
      </c>
      <c r="B214" s="56" t="s">
        <v>15</v>
      </c>
      <c r="C214" s="56" t="s">
        <v>370</v>
      </c>
      <c r="D214" s="68" t="s">
        <v>46</v>
      </c>
      <c r="E214" s="56" t="s">
        <v>22</v>
      </c>
      <c r="F214" s="71" t="s">
        <v>104</v>
      </c>
      <c r="G214" s="71" t="s">
        <v>250</v>
      </c>
      <c r="H214" s="59" t="s">
        <v>232</v>
      </c>
      <c r="I214" s="71" t="s">
        <v>108</v>
      </c>
      <c r="J214" s="59" t="s">
        <v>328</v>
      </c>
      <c r="K214" s="59">
        <f>M214+N214+O214+P214</f>
        <v>1800</v>
      </c>
      <c r="L214" s="59">
        <v>400</v>
      </c>
      <c r="M214" s="59">
        <v>400</v>
      </c>
      <c r="N214" s="59">
        <v>400</v>
      </c>
      <c r="O214" s="59">
        <v>400</v>
      </c>
      <c r="P214" s="59">
        <v>600</v>
      </c>
      <c r="Q214" s="39">
        <v>400</v>
      </c>
      <c r="R214" s="39">
        <v>400</v>
      </c>
      <c r="S214" s="39">
        <v>400</v>
      </c>
      <c r="T214" s="151" t="s">
        <v>390</v>
      </c>
    </row>
    <row r="215" spans="1:20" customFormat="1" ht="15">
      <c r="A215" s="121"/>
      <c r="B215" s="57"/>
      <c r="C215" s="57"/>
      <c r="D215" s="69"/>
      <c r="E215" s="57"/>
      <c r="F215" s="72"/>
      <c r="G215" s="73"/>
      <c r="H215" s="61"/>
      <c r="I215" s="73"/>
      <c r="J215" s="61"/>
      <c r="K215" s="61"/>
      <c r="L215" s="61"/>
      <c r="M215" s="61"/>
      <c r="N215" s="61"/>
      <c r="O215" s="61"/>
      <c r="P215" s="61"/>
      <c r="Q215" s="39"/>
      <c r="R215" s="39"/>
      <c r="S215" s="39"/>
      <c r="T215" s="153"/>
    </row>
    <row r="216" spans="1:20" customFormat="1" ht="15">
      <c r="A216" s="121"/>
      <c r="B216" s="57"/>
      <c r="C216" s="57"/>
      <c r="D216" s="69"/>
      <c r="E216" s="57"/>
      <c r="F216" s="72"/>
      <c r="G216" s="71" t="s">
        <v>251</v>
      </c>
      <c r="H216" s="59" t="s">
        <v>233</v>
      </c>
      <c r="I216" s="71" t="s">
        <v>252</v>
      </c>
      <c r="J216" s="59" t="s">
        <v>328</v>
      </c>
      <c r="K216" s="59">
        <f>M216+N216+O216+P216</f>
        <v>7781</v>
      </c>
      <c r="L216" s="59">
        <v>2123</v>
      </c>
      <c r="M216" s="59">
        <v>2123</v>
      </c>
      <c r="N216" s="59">
        <v>1834</v>
      </c>
      <c r="O216" s="59">
        <v>1824</v>
      </c>
      <c r="P216" s="59">
        <v>2000</v>
      </c>
      <c r="Q216" s="39">
        <v>1834</v>
      </c>
      <c r="R216" s="39">
        <v>1834</v>
      </c>
      <c r="S216" s="39">
        <v>1834</v>
      </c>
      <c r="T216" s="151" t="s">
        <v>390</v>
      </c>
    </row>
    <row r="217" spans="1:20" customFormat="1" ht="15">
      <c r="A217" s="121"/>
      <c r="B217" s="57"/>
      <c r="C217" s="57"/>
      <c r="D217" s="69"/>
      <c r="E217" s="57"/>
      <c r="F217" s="72"/>
      <c r="G217" s="72"/>
      <c r="H217" s="60"/>
      <c r="I217" s="72"/>
      <c r="J217" s="60"/>
      <c r="K217" s="60"/>
      <c r="L217" s="60"/>
      <c r="M217" s="60"/>
      <c r="N217" s="60"/>
      <c r="O217" s="60"/>
      <c r="P217" s="60"/>
      <c r="Q217" s="39"/>
      <c r="R217" s="39"/>
      <c r="S217" s="39"/>
      <c r="T217" s="152"/>
    </row>
    <row r="218" spans="1:20" customFormat="1" ht="15">
      <c r="A218" s="121"/>
      <c r="B218" s="57"/>
      <c r="C218" s="57"/>
      <c r="D218" s="69"/>
      <c r="E218" s="57"/>
      <c r="F218" s="72"/>
      <c r="G218" s="72"/>
      <c r="H218" s="60"/>
      <c r="I218" s="72"/>
      <c r="J218" s="60"/>
      <c r="K218" s="60"/>
      <c r="L218" s="60"/>
      <c r="M218" s="60"/>
      <c r="N218" s="60"/>
      <c r="O218" s="60"/>
      <c r="P218" s="60"/>
      <c r="Q218" s="39"/>
      <c r="R218" s="39"/>
      <c r="S218" s="39"/>
      <c r="T218" s="152"/>
    </row>
    <row r="219" spans="1:20" customFormat="1" ht="15">
      <c r="A219" s="121"/>
      <c r="B219" s="57"/>
      <c r="C219" s="57"/>
      <c r="D219" s="69"/>
      <c r="E219" s="57"/>
      <c r="F219" s="72"/>
      <c r="G219" s="72"/>
      <c r="H219" s="60"/>
      <c r="I219" s="72"/>
      <c r="J219" s="60"/>
      <c r="K219" s="60"/>
      <c r="L219" s="60"/>
      <c r="M219" s="60"/>
      <c r="N219" s="60"/>
      <c r="O219" s="60"/>
      <c r="P219" s="60"/>
      <c r="Q219" s="39"/>
      <c r="R219" s="39"/>
      <c r="S219" s="39"/>
      <c r="T219" s="152"/>
    </row>
    <row r="220" spans="1:20" customFormat="1" ht="15">
      <c r="A220" s="121"/>
      <c r="B220" s="57"/>
      <c r="C220" s="57"/>
      <c r="D220" s="69"/>
      <c r="E220" s="57"/>
      <c r="F220" s="72"/>
      <c r="G220" s="72"/>
      <c r="H220" s="60"/>
      <c r="I220" s="72"/>
      <c r="J220" s="60"/>
      <c r="K220" s="60"/>
      <c r="L220" s="60"/>
      <c r="M220" s="60"/>
      <c r="N220" s="60"/>
      <c r="O220" s="60"/>
      <c r="P220" s="60"/>
      <c r="Q220" s="39"/>
      <c r="R220" s="39"/>
      <c r="S220" s="39"/>
      <c r="T220" s="152"/>
    </row>
    <row r="221" spans="1:20" customFormat="1" ht="15">
      <c r="A221" s="121"/>
      <c r="B221" s="57"/>
      <c r="C221" s="57"/>
      <c r="D221" s="69"/>
      <c r="E221" s="57"/>
      <c r="F221" s="72"/>
      <c r="G221" s="73"/>
      <c r="H221" s="61"/>
      <c r="I221" s="73"/>
      <c r="J221" s="61"/>
      <c r="K221" s="61"/>
      <c r="L221" s="61"/>
      <c r="M221" s="61"/>
      <c r="N221" s="61"/>
      <c r="O221" s="61"/>
      <c r="P221" s="61"/>
      <c r="Q221" s="39"/>
      <c r="R221" s="39"/>
      <c r="S221" s="39"/>
      <c r="T221" s="153"/>
    </row>
    <row r="222" spans="1:20" customFormat="1" ht="15">
      <c r="A222" s="121"/>
      <c r="B222" s="57"/>
      <c r="C222" s="57"/>
      <c r="D222" s="69"/>
      <c r="E222" s="57"/>
      <c r="F222" s="72"/>
      <c r="G222" s="68" t="s">
        <v>112</v>
      </c>
      <c r="H222" s="59" t="s">
        <v>234</v>
      </c>
      <c r="I222" s="68" t="s">
        <v>391</v>
      </c>
      <c r="J222" s="56" t="s">
        <v>327</v>
      </c>
      <c r="K222" s="114">
        <v>1</v>
      </c>
      <c r="L222" s="114">
        <v>1</v>
      </c>
      <c r="M222" s="114">
        <v>1</v>
      </c>
      <c r="N222" s="114">
        <v>1</v>
      </c>
      <c r="O222" s="114">
        <v>1</v>
      </c>
      <c r="P222" s="137">
        <v>1</v>
      </c>
      <c r="Q222" s="38"/>
      <c r="R222" s="38"/>
      <c r="S222" s="38"/>
      <c r="T222" s="65" t="s">
        <v>296</v>
      </c>
    </row>
    <row r="223" spans="1:20" customFormat="1" ht="38.25" customHeight="1">
      <c r="A223" s="121"/>
      <c r="B223" s="57"/>
      <c r="C223" s="57"/>
      <c r="D223" s="69"/>
      <c r="E223" s="57"/>
      <c r="F223" s="72"/>
      <c r="G223" s="69"/>
      <c r="H223" s="60"/>
      <c r="I223" s="69"/>
      <c r="J223" s="57"/>
      <c r="K223" s="115"/>
      <c r="L223" s="115"/>
      <c r="M223" s="115"/>
      <c r="N223" s="115"/>
      <c r="O223" s="115"/>
      <c r="P223" s="181"/>
      <c r="Q223" s="38"/>
      <c r="R223" s="38"/>
      <c r="S223" s="38"/>
      <c r="T223" s="66"/>
    </row>
    <row r="224" spans="1:20" customFormat="1" ht="15">
      <c r="A224" s="122"/>
      <c r="B224" s="58"/>
      <c r="C224" s="58"/>
      <c r="D224" s="70"/>
      <c r="E224" s="58"/>
      <c r="F224" s="73"/>
      <c r="G224" s="70"/>
      <c r="H224" s="61"/>
      <c r="I224" s="70"/>
      <c r="J224" s="58"/>
      <c r="K224" s="116"/>
      <c r="L224" s="116"/>
      <c r="M224" s="116"/>
      <c r="N224" s="116"/>
      <c r="O224" s="116"/>
      <c r="P224" s="138"/>
      <c r="Q224" s="38"/>
      <c r="R224" s="38"/>
      <c r="S224" s="38"/>
      <c r="T224" s="67"/>
    </row>
    <row r="225" spans="1:20" customFormat="1" ht="38.25" customHeight="1">
      <c r="A225" s="108" t="s">
        <v>20</v>
      </c>
      <c r="B225" s="109" t="s">
        <v>41</v>
      </c>
      <c r="C225" s="110" t="s">
        <v>392</v>
      </c>
      <c r="D225" s="68" t="s">
        <v>101</v>
      </c>
      <c r="E225" s="56" t="s">
        <v>22</v>
      </c>
      <c r="F225" s="68" t="s">
        <v>71</v>
      </c>
      <c r="G225" s="68" t="s">
        <v>99</v>
      </c>
      <c r="H225" s="56" t="s">
        <v>235</v>
      </c>
      <c r="I225" s="68" t="s">
        <v>100</v>
      </c>
      <c r="J225" s="56" t="s">
        <v>328</v>
      </c>
      <c r="K225" s="56">
        <v>2</v>
      </c>
      <c r="L225" s="56">
        <v>0</v>
      </c>
      <c r="M225" s="56">
        <v>0</v>
      </c>
      <c r="N225" s="56">
        <v>0</v>
      </c>
      <c r="O225" s="56">
        <v>1</v>
      </c>
      <c r="P225" s="59">
        <v>2</v>
      </c>
      <c r="Q225" s="109"/>
      <c r="R225" s="109"/>
      <c r="S225" s="109"/>
      <c r="T225" s="65" t="s">
        <v>70</v>
      </c>
    </row>
    <row r="226" spans="1:20" customFormat="1" ht="15">
      <c r="A226" s="108"/>
      <c r="B226" s="109"/>
      <c r="C226" s="110"/>
      <c r="D226" s="69"/>
      <c r="E226" s="57"/>
      <c r="F226" s="69"/>
      <c r="G226" s="69"/>
      <c r="H226" s="57"/>
      <c r="I226" s="69"/>
      <c r="J226" s="57"/>
      <c r="K226" s="57"/>
      <c r="L226" s="57"/>
      <c r="M226" s="57"/>
      <c r="N226" s="57"/>
      <c r="O226" s="57"/>
      <c r="P226" s="60"/>
      <c r="Q226" s="109"/>
      <c r="R226" s="109"/>
      <c r="S226" s="109"/>
      <c r="T226" s="66"/>
    </row>
    <row r="227" spans="1:20" customFormat="1" ht="15">
      <c r="A227" s="108"/>
      <c r="B227" s="109"/>
      <c r="C227" s="110"/>
      <c r="D227" s="69"/>
      <c r="E227" s="57"/>
      <c r="F227" s="69"/>
      <c r="G227" s="69"/>
      <c r="H227" s="57"/>
      <c r="I227" s="69"/>
      <c r="J227" s="57"/>
      <c r="K227" s="57"/>
      <c r="L227" s="57"/>
      <c r="M227" s="57"/>
      <c r="N227" s="57"/>
      <c r="O227" s="57"/>
      <c r="P227" s="60"/>
      <c r="Q227" s="109"/>
      <c r="R227" s="109"/>
      <c r="S227" s="109"/>
      <c r="T227" s="66"/>
    </row>
    <row r="228" spans="1:20" customFormat="1" ht="15">
      <c r="A228" s="108"/>
      <c r="B228" s="109"/>
      <c r="C228" s="110"/>
      <c r="D228" s="69"/>
      <c r="E228" s="57"/>
      <c r="F228" s="69"/>
      <c r="G228" s="69"/>
      <c r="H228" s="57"/>
      <c r="I228" s="69"/>
      <c r="J228" s="57"/>
      <c r="K228" s="57"/>
      <c r="L228" s="57"/>
      <c r="M228" s="57"/>
      <c r="N228" s="57"/>
      <c r="O228" s="57"/>
      <c r="P228" s="60"/>
      <c r="Q228" s="109"/>
      <c r="R228" s="109"/>
      <c r="S228" s="109"/>
      <c r="T228" s="66"/>
    </row>
    <row r="229" spans="1:20" customFormat="1" ht="38.25" customHeight="1">
      <c r="A229" s="108"/>
      <c r="B229" s="109"/>
      <c r="C229" s="110"/>
      <c r="D229" s="69"/>
      <c r="E229" s="57"/>
      <c r="F229" s="69"/>
      <c r="G229" s="69"/>
      <c r="H229" s="57"/>
      <c r="I229" s="69"/>
      <c r="J229" s="57"/>
      <c r="K229" s="57"/>
      <c r="L229" s="57"/>
      <c r="M229" s="57"/>
      <c r="N229" s="57"/>
      <c r="O229" s="57"/>
      <c r="P229" s="60"/>
      <c r="Q229" s="109"/>
      <c r="R229" s="109"/>
      <c r="S229" s="109"/>
      <c r="T229" s="66"/>
    </row>
    <row r="230" spans="1:20" customFormat="1" ht="15">
      <c r="A230" s="108"/>
      <c r="B230" s="109"/>
      <c r="C230" s="110"/>
      <c r="D230" s="69"/>
      <c r="E230" s="57"/>
      <c r="F230" s="69"/>
      <c r="G230" s="69"/>
      <c r="H230" s="57"/>
      <c r="I230" s="69"/>
      <c r="J230" s="57"/>
      <c r="K230" s="57"/>
      <c r="L230" s="57"/>
      <c r="M230" s="57"/>
      <c r="N230" s="57"/>
      <c r="O230" s="57"/>
      <c r="P230" s="60"/>
      <c r="Q230" s="38"/>
      <c r="R230" s="38"/>
      <c r="S230" s="38"/>
      <c r="T230" s="66"/>
    </row>
    <row r="231" spans="1:20" customFormat="1" ht="51" customHeight="1">
      <c r="A231" s="108"/>
      <c r="B231" s="109"/>
      <c r="C231" s="110"/>
      <c r="D231" s="69"/>
      <c r="E231" s="57"/>
      <c r="F231" s="69"/>
      <c r="G231" s="69"/>
      <c r="H231" s="57"/>
      <c r="I231" s="69"/>
      <c r="J231" s="57"/>
      <c r="K231" s="57"/>
      <c r="L231" s="57"/>
      <c r="M231" s="57"/>
      <c r="N231" s="57"/>
      <c r="O231" s="57"/>
      <c r="P231" s="60"/>
      <c r="Q231" s="38"/>
      <c r="R231" s="38"/>
      <c r="S231" s="38"/>
      <c r="T231" s="66"/>
    </row>
    <row r="232" spans="1:20" customFormat="1" ht="33" customHeight="1">
      <c r="A232" s="108"/>
      <c r="B232" s="109"/>
      <c r="C232" s="110"/>
      <c r="D232" s="69"/>
      <c r="E232" s="57"/>
      <c r="F232" s="70"/>
      <c r="G232" s="70"/>
      <c r="H232" s="58"/>
      <c r="I232" s="70"/>
      <c r="J232" s="58"/>
      <c r="K232" s="58"/>
      <c r="L232" s="58"/>
      <c r="M232" s="58"/>
      <c r="N232" s="58"/>
      <c r="O232" s="58"/>
      <c r="P232" s="61"/>
      <c r="Q232" s="38"/>
      <c r="R232" s="38"/>
      <c r="S232" s="38"/>
      <c r="T232" s="67"/>
    </row>
    <row r="233" spans="1:20" customFormat="1" ht="15">
      <c r="A233" s="108"/>
      <c r="B233" s="109"/>
      <c r="C233" s="110"/>
      <c r="D233" s="69"/>
      <c r="E233" s="57"/>
      <c r="F233" s="56" t="s">
        <v>349</v>
      </c>
      <c r="G233" s="68" t="s">
        <v>277</v>
      </c>
      <c r="H233" s="59" t="s">
        <v>307</v>
      </c>
      <c r="I233" s="68" t="s">
        <v>278</v>
      </c>
      <c r="J233" s="56" t="s">
        <v>327</v>
      </c>
      <c r="K233" s="111">
        <v>1</v>
      </c>
      <c r="L233" s="111">
        <v>0</v>
      </c>
      <c r="M233" s="111">
        <v>0.9</v>
      </c>
      <c r="N233" s="111">
        <v>1</v>
      </c>
      <c r="O233" s="111">
        <v>1</v>
      </c>
      <c r="P233" s="117">
        <v>1</v>
      </c>
      <c r="Q233" s="19"/>
      <c r="R233" s="19"/>
      <c r="S233" s="19"/>
      <c r="T233" s="65" t="s">
        <v>279</v>
      </c>
    </row>
    <row r="234" spans="1:20" customFormat="1" ht="36" customHeight="1">
      <c r="A234" s="108"/>
      <c r="B234" s="109"/>
      <c r="C234" s="110"/>
      <c r="D234" s="69"/>
      <c r="E234" s="57"/>
      <c r="F234" s="57"/>
      <c r="G234" s="69"/>
      <c r="H234" s="60"/>
      <c r="I234" s="69"/>
      <c r="J234" s="57"/>
      <c r="K234" s="112"/>
      <c r="L234" s="112"/>
      <c r="M234" s="112"/>
      <c r="N234" s="112"/>
      <c r="O234" s="112"/>
      <c r="P234" s="118"/>
      <c r="Q234" s="19"/>
      <c r="R234" s="19"/>
      <c r="S234" s="19"/>
      <c r="T234" s="66"/>
    </row>
    <row r="235" spans="1:20" customFormat="1" ht="15">
      <c r="A235" s="108"/>
      <c r="B235" s="109"/>
      <c r="C235" s="110"/>
      <c r="D235" s="69"/>
      <c r="E235" s="57"/>
      <c r="F235" s="57"/>
      <c r="G235" s="70"/>
      <c r="H235" s="61"/>
      <c r="I235" s="70"/>
      <c r="J235" s="58"/>
      <c r="K235" s="113"/>
      <c r="L235" s="113"/>
      <c r="M235" s="113"/>
      <c r="N235" s="113"/>
      <c r="O235" s="113"/>
      <c r="P235" s="119"/>
      <c r="Q235" s="19"/>
      <c r="R235" s="19"/>
      <c r="S235" s="19"/>
      <c r="T235" s="67"/>
    </row>
    <row r="236" spans="1:20" customFormat="1" ht="15">
      <c r="A236" s="108"/>
      <c r="B236" s="109"/>
      <c r="C236" s="110"/>
      <c r="D236" s="69"/>
      <c r="E236" s="57"/>
      <c r="F236" s="57"/>
      <c r="G236" s="68" t="s">
        <v>280</v>
      </c>
      <c r="H236" s="59" t="s">
        <v>308</v>
      </c>
      <c r="I236" s="68" t="s">
        <v>278</v>
      </c>
      <c r="J236" s="56" t="s">
        <v>327</v>
      </c>
      <c r="K236" s="111">
        <v>1</v>
      </c>
      <c r="L236" s="111">
        <v>0</v>
      </c>
      <c r="M236" s="111">
        <v>0.9</v>
      </c>
      <c r="N236" s="111">
        <v>1</v>
      </c>
      <c r="O236" s="111">
        <v>1</v>
      </c>
      <c r="P236" s="117">
        <v>1</v>
      </c>
      <c r="Q236" s="19"/>
      <c r="R236" s="19"/>
      <c r="S236" s="19"/>
      <c r="T236" s="65" t="s">
        <v>279</v>
      </c>
    </row>
    <row r="237" spans="1:20" customFormat="1" ht="15">
      <c r="A237" s="108"/>
      <c r="B237" s="109"/>
      <c r="C237" s="110"/>
      <c r="D237" s="69"/>
      <c r="E237" s="57"/>
      <c r="F237" s="57"/>
      <c r="G237" s="69"/>
      <c r="H237" s="60"/>
      <c r="I237" s="69"/>
      <c r="J237" s="57"/>
      <c r="K237" s="112"/>
      <c r="L237" s="112"/>
      <c r="M237" s="112"/>
      <c r="N237" s="112"/>
      <c r="O237" s="112"/>
      <c r="P237" s="118"/>
      <c r="Q237" s="19"/>
      <c r="R237" s="19"/>
      <c r="S237" s="19"/>
      <c r="T237" s="66"/>
    </row>
    <row r="238" spans="1:20" customFormat="1" ht="15">
      <c r="A238" s="108"/>
      <c r="B238" s="109"/>
      <c r="C238" s="110"/>
      <c r="D238" s="69"/>
      <c r="E238" s="57"/>
      <c r="F238" s="57"/>
      <c r="G238" s="69"/>
      <c r="H238" s="60"/>
      <c r="I238" s="69"/>
      <c r="J238" s="57"/>
      <c r="K238" s="112"/>
      <c r="L238" s="112"/>
      <c r="M238" s="112"/>
      <c r="N238" s="112"/>
      <c r="O238" s="112"/>
      <c r="P238" s="118"/>
      <c r="Q238" s="19"/>
      <c r="R238" s="19"/>
      <c r="S238" s="19"/>
      <c r="T238" s="67"/>
    </row>
    <row r="239" spans="1:20" customFormat="1" ht="15">
      <c r="A239" s="108"/>
      <c r="B239" s="109"/>
      <c r="C239" s="110"/>
      <c r="D239" s="69"/>
      <c r="E239" s="57"/>
      <c r="F239" s="57"/>
      <c r="G239" s="69"/>
      <c r="H239" s="60"/>
      <c r="I239" s="69"/>
      <c r="J239" s="57"/>
      <c r="K239" s="112"/>
      <c r="L239" s="112"/>
      <c r="M239" s="112"/>
      <c r="N239" s="112"/>
      <c r="O239" s="112"/>
      <c r="P239" s="118"/>
      <c r="Q239" s="19"/>
      <c r="R239" s="19"/>
      <c r="S239" s="19"/>
      <c r="T239" s="65" t="s">
        <v>279</v>
      </c>
    </row>
    <row r="240" spans="1:20" customFormat="1" ht="15">
      <c r="A240" s="108"/>
      <c r="B240" s="109"/>
      <c r="C240" s="110"/>
      <c r="D240" s="69"/>
      <c r="E240" s="57"/>
      <c r="F240" s="57"/>
      <c r="G240" s="69"/>
      <c r="H240" s="60"/>
      <c r="I240" s="69"/>
      <c r="J240" s="57"/>
      <c r="K240" s="112"/>
      <c r="L240" s="112"/>
      <c r="M240" s="112"/>
      <c r="N240" s="112"/>
      <c r="O240" s="112"/>
      <c r="P240" s="118"/>
      <c r="Q240" s="19"/>
      <c r="R240" s="19"/>
      <c r="S240" s="19"/>
      <c r="T240" s="66"/>
    </row>
    <row r="241" spans="1:20" customFormat="1" ht="15">
      <c r="A241" s="108"/>
      <c r="B241" s="109"/>
      <c r="C241" s="110"/>
      <c r="D241" s="69"/>
      <c r="E241" s="57"/>
      <c r="F241" s="57"/>
      <c r="G241" s="69"/>
      <c r="H241" s="60"/>
      <c r="I241" s="69"/>
      <c r="J241" s="57"/>
      <c r="K241" s="112"/>
      <c r="L241" s="112"/>
      <c r="M241" s="112"/>
      <c r="N241" s="112"/>
      <c r="O241" s="112"/>
      <c r="P241" s="118"/>
      <c r="Q241" s="19"/>
      <c r="R241" s="19"/>
      <c r="S241" s="19"/>
      <c r="T241" s="66"/>
    </row>
    <row r="242" spans="1:20" customFormat="1" ht="15">
      <c r="A242" s="108"/>
      <c r="B242" s="109"/>
      <c r="C242" s="110"/>
      <c r="D242" s="69"/>
      <c r="E242" s="57"/>
      <c r="F242" s="57"/>
      <c r="G242" s="69"/>
      <c r="H242" s="60"/>
      <c r="I242" s="69"/>
      <c r="J242" s="57"/>
      <c r="K242" s="112"/>
      <c r="L242" s="112"/>
      <c r="M242" s="112"/>
      <c r="N242" s="112"/>
      <c r="O242" s="112"/>
      <c r="P242" s="118"/>
      <c r="Q242" s="19"/>
      <c r="R242" s="19"/>
      <c r="S242" s="19"/>
      <c r="T242" s="66"/>
    </row>
    <row r="243" spans="1:20" customFormat="1" ht="15">
      <c r="A243" s="108"/>
      <c r="B243" s="109"/>
      <c r="C243" s="110"/>
      <c r="D243" s="69"/>
      <c r="E243" s="57"/>
      <c r="F243" s="57"/>
      <c r="G243" s="70"/>
      <c r="H243" s="61"/>
      <c r="I243" s="70"/>
      <c r="J243" s="58"/>
      <c r="K243" s="113"/>
      <c r="L243" s="113"/>
      <c r="M243" s="113"/>
      <c r="N243" s="113"/>
      <c r="O243" s="113"/>
      <c r="P243" s="119"/>
      <c r="Q243" s="19"/>
      <c r="R243" s="19"/>
      <c r="S243" s="19"/>
      <c r="T243" s="67"/>
    </row>
    <row r="244" spans="1:20" customFormat="1" ht="15">
      <c r="A244" s="108"/>
      <c r="B244" s="109"/>
      <c r="C244" s="110"/>
      <c r="D244" s="69"/>
      <c r="E244" s="57"/>
      <c r="F244" s="57"/>
      <c r="G244" s="68" t="s">
        <v>281</v>
      </c>
      <c r="H244" s="59" t="s">
        <v>309</v>
      </c>
      <c r="I244" s="68" t="s">
        <v>282</v>
      </c>
      <c r="J244" s="56" t="s">
        <v>327</v>
      </c>
      <c r="K244" s="111">
        <v>1</v>
      </c>
      <c r="L244" s="111">
        <v>0</v>
      </c>
      <c r="M244" s="114">
        <v>0.25</v>
      </c>
      <c r="N244" s="111">
        <v>0.5</v>
      </c>
      <c r="O244" s="111">
        <v>0.8</v>
      </c>
      <c r="P244" s="117">
        <v>1</v>
      </c>
      <c r="Q244" s="38"/>
      <c r="R244" s="38"/>
      <c r="S244" s="38"/>
      <c r="T244" s="65" t="s">
        <v>279</v>
      </c>
    </row>
    <row r="245" spans="1:20" customFormat="1" ht="15">
      <c r="A245" s="108"/>
      <c r="B245" s="109"/>
      <c r="C245" s="110"/>
      <c r="D245" s="69"/>
      <c r="E245" s="57"/>
      <c r="F245" s="57"/>
      <c r="G245" s="69"/>
      <c r="H245" s="60"/>
      <c r="I245" s="69"/>
      <c r="J245" s="57"/>
      <c r="K245" s="112"/>
      <c r="L245" s="112"/>
      <c r="M245" s="115"/>
      <c r="N245" s="112"/>
      <c r="O245" s="112"/>
      <c r="P245" s="118"/>
      <c r="Q245" s="38"/>
      <c r="R245" s="38"/>
      <c r="S245" s="38"/>
      <c r="T245" s="66"/>
    </row>
    <row r="246" spans="1:20" customFormat="1" ht="25.5" customHeight="1">
      <c r="A246" s="108"/>
      <c r="B246" s="109"/>
      <c r="C246" s="110"/>
      <c r="D246" s="69"/>
      <c r="E246" s="57"/>
      <c r="F246" s="57"/>
      <c r="G246" s="69"/>
      <c r="H246" s="60"/>
      <c r="I246" s="69"/>
      <c r="J246" s="57"/>
      <c r="K246" s="112"/>
      <c r="L246" s="112"/>
      <c r="M246" s="115"/>
      <c r="N246" s="112"/>
      <c r="O246" s="112"/>
      <c r="P246" s="118"/>
      <c r="Q246" s="38"/>
      <c r="R246" s="38"/>
      <c r="S246" s="38"/>
      <c r="T246" s="66"/>
    </row>
    <row r="247" spans="1:20" customFormat="1" ht="15">
      <c r="A247" s="108"/>
      <c r="B247" s="109"/>
      <c r="C247" s="110"/>
      <c r="D247" s="69"/>
      <c r="E247" s="57"/>
      <c r="F247" s="57"/>
      <c r="G247" s="69"/>
      <c r="H247" s="60"/>
      <c r="I247" s="69"/>
      <c r="J247" s="57"/>
      <c r="K247" s="112"/>
      <c r="L247" s="112"/>
      <c r="M247" s="115"/>
      <c r="N247" s="112"/>
      <c r="O247" s="112"/>
      <c r="P247" s="118"/>
      <c r="Q247" s="38"/>
      <c r="R247" s="38"/>
      <c r="S247" s="38"/>
      <c r="T247" s="66"/>
    </row>
    <row r="248" spans="1:20" customFormat="1" ht="26.25" customHeight="1">
      <c r="A248" s="108"/>
      <c r="B248" s="109"/>
      <c r="C248" s="110"/>
      <c r="D248" s="69"/>
      <c r="E248" s="57"/>
      <c r="F248" s="57"/>
      <c r="G248" s="69"/>
      <c r="H248" s="60"/>
      <c r="I248" s="69"/>
      <c r="J248" s="57"/>
      <c r="K248" s="112"/>
      <c r="L248" s="112"/>
      <c r="M248" s="115"/>
      <c r="N248" s="112"/>
      <c r="O248" s="112"/>
      <c r="P248" s="118"/>
      <c r="Q248" s="38"/>
      <c r="R248" s="38"/>
      <c r="S248" s="38"/>
      <c r="T248" s="66"/>
    </row>
    <row r="249" spans="1:20" customFormat="1" ht="15">
      <c r="A249" s="108"/>
      <c r="B249" s="109"/>
      <c r="C249" s="110"/>
      <c r="D249" s="69"/>
      <c r="E249" s="57"/>
      <c r="F249" s="57"/>
      <c r="G249" s="69"/>
      <c r="H249" s="60"/>
      <c r="I249" s="69"/>
      <c r="J249" s="57"/>
      <c r="K249" s="112"/>
      <c r="L249" s="112"/>
      <c r="M249" s="115"/>
      <c r="N249" s="112"/>
      <c r="O249" s="112"/>
      <c r="P249" s="118"/>
      <c r="Q249" s="38"/>
      <c r="R249" s="38"/>
      <c r="S249" s="38"/>
      <c r="T249" s="66"/>
    </row>
    <row r="250" spans="1:20" customFormat="1" ht="39" customHeight="1">
      <c r="A250" s="108"/>
      <c r="B250" s="109"/>
      <c r="C250" s="110"/>
      <c r="D250" s="69"/>
      <c r="E250" s="57"/>
      <c r="F250" s="57"/>
      <c r="G250" s="69"/>
      <c r="H250" s="60"/>
      <c r="I250" s="69"/>
      <c r="J250" s="57"/>
      <c r="K250" s="112"/>
      <c r="L250" s="112"/>
      <c r="M250" s="115"/>
      <c r="N250" s="112"/>
      <c r="O250" s="112"/>
      <c r="P250" s="118"/>
      <c r="Q250" s="38"/>
      <c r="R250" s="38"/>
      <c r="S250" s="38"/>
      <c r="T250" s="66"/>
    </row>
    <row r="251" spans="1:20" customFormat="1" ht="15">
      <c r="A251" s="108"/>
      <c r="B251" s="109"/>
      <c r="C251" s="110"/>
      <c r="D251" s="69"/>
      <c r="E251" s="57"/>
      <c r="F251" s="57"/>
      <c r="G251" s="70"/>
      <c r="H251" s="61"/>
      <c r="I251" s="70"/>
      <c r="J251" s="58"/>
      <c r="K251" s="113"/>
      <c r="L251" s="113"/>
      <c r="M251" s="116"/>
      <c r="N251" s="113"/>
      <c r="O251" s="113"/>
      <c r="P251" s="119"/>
      <c r="Q251" s="38"/>
      <c r="R251" s="38"/>
      <c r="S251" s="38"/>
      <c r="T251" s="67"/>
    </row>
    <row r="252" spans="1:20" customFormat="1" ht="15">
      <c r="A252" s="108"/>
      <c r="B252" s="109"/>
      <c r="C252" s="110"/>
      <c r="D252" s="69"/>
      <c r="E252" s="57"/>
      <c r="F252" s="57"/>
      <c r="G252" s="68" t="s">
        <v>283</v>
      </c>
      <c r="H252" s="59" t="s">
        <v>310</v>
      </c>
      <c r="I252" s="68" t="s">
        <v>284</v>
      </c>
      <c r="J252" s="56" t="s">
        <v>327</v>
      </c>
      <c r="K252" s="111">
        <v>1</v>
      </c>
      <c r="L252" s="111">
        <v>0</v>
      </c>
      <c r="M252" s="111">
        <v>0.4</v>
      </c>
      <c r="N252" s="111">
        <v>0.6</v>
      </c>
      <c r="O252" s="111">
        <v>0.8</v>
      </c>
      <c r="P252" s="117">
        <v>1</v>
      </c>
      <c r="Q252" s="38"/>
      <c r="R252" s="38"/>
      <c r="S252" s="38"/>
      <c r="T252" s="65" t="s">
        <v>279</v>
      </c>
    </row>
    <row r="253" spans="1:20" customFormat="1" ht="15">
      <c r="A253" s="108"/>
      <c r="B253" s="109"/>
      <c r="C253" s="110"/>
      <c r="D253" s="69"/>
      <c r="E253" s="57"/>
      <c r="F253" s="57"/>
      <c r="G253" s="69"/>
      <c r="H253" s="60"/>
      <c r="I253" s="69"/>
      <c r="J253" s="57"/>
      <c r="K253" s="112"/>
      <c r="L253" s="112"/>
      <c r="M253" s="112"/>
      <c r="N253" s="112"/>
      <c r="O253" s="112"/>
      <c r="P253" s="118"/>
      <c r="Q253" s="38"/>
      <c r="R253" s="38"/>
      <c r="S253" s="38"/>
      <c r="T253" s="66"/>
    </row>
    <row r="254" spans="1:20" customFormat="1" ht="24.75" customHeight="1">
      <c r="A254" s="108"/>
      <c r="B254" s="109"/>
      <c r="C254" s="110"/>
      <c r="D254" s="69"/>
      <c r="E254" s="57"/>
      <c r="F254" s="57"/>
      <c r="G254" s="69"/>
      <c r="H254" s="60"/>
      <c r="I254" s="69"/>
      <c r="J254" s="57"/>
      <c r="K254" s="112"/>
      <c r="L254" s="112"/>
      <c r="M254" s="112"/>
      <c r="N254" s="112"/>
      <c r="O254" s="112"/>
      <c r="P254" s="118"/>
      <c r="Q254" s="38"/>
      <c r="R254" s="38"/>
      <c r="S254" s="38"/>
      <c r="T254" s="66"/>
    </row>
    <row r="255" spans="1:20" customFormat="1" ht="15">
      <c r="A255" s="108"/>
      <c r="B255" s="109"/>
      <c r="C255" s="110"/>
      <c r="D255" s="69"/>
      <c r="E255" s="57"/>
      <c r="F255" s="57"/>
      <c r="G255" s="70"/>
      <c r="H255" s="61"/>
      <c r="I255" s="70"/>
      <c r="J255" s="58"/>
      <c r="K255" s="113"/>
      <c r="L255" s="113"/>
      <c r="M255" s="113"/>
      <c r="N255" s="113"/>
      <c r="O255" s="113"/>
      <c r="P255" s="119"/>
      <c r="Q255" s="38"/>
      <c r="R255" s="38"/>
      <c r="S255" s="38"/>
      <c r="T255" s="67"/>
    </row>
    <row r="256" spans="1:20" customFormat="1" ht="56.25" customHeight="1">
      <c r="A256" s="108"/>
      <c r="B256" s="109"/>
      <c r="C256" s="110"/>
      <c r="D256" s="69"/>
      <c r="E256" s="57"/>
      <c r="F256" s="57"/>
      <c r="G256" s="71" t="s">
        <v>42</v>
      </c>
      <c r="H256" s="59" t="s">
        <v>311</v>
      </c>
      <c r="I256" s="71" t="s">
        <v>332</v>
      </c>
      <c r="J256" s="59" t="s">
        <v>327</v>
      </c>
      <c r="K256" s="117">
        <v>0.8</v>
      </c>
      <c r="L256" s="117" t="s">
        <v>333</v>
      </c>
      <c r="M256" s="117" t="s">
        <v>334</v>
      </c>
      <c r="N256" s="117" t="s">
        <v>333</v>
      </c>
      <c r="O256" s="117" t="s">
        <v>335</v>
      </c>
      <c r="P256" s="117" t="s">
        <v>336</v>
      </c>
      <c r="Q256" s="11">
        <v>0.95</v>
      </c>
      <c r="R256" s="11">
        <v>1</v>
      </c>
      <c r="S256" s="11">
        <v>1</v>
      </c>
      <c r="T256" s="65" t="s">
        <v>322</v>
      </c>
    </row>
    <row r="257" spans="1:20" customFormat="1" ht="15">
      <c r="A257" s="108"/>
      <c r="B257" s="109"/>
      <c r="C257" s="110"/>
      <c r="D257" s="69"/>
      <c r="E257" s="57"/>
      <c r="F257" s="57"/>
      <c r="G257" s="72"/>
      <c r="H257" s="60"/>
      <c r="I257" s="72"/>
      <c r="J257" s="60"/>
      <c r="K257" s="118"/>
      <c r="L257" s="118"/>
      <c r="M257" s="118"/>
      <c r="N257" s="118"/>
      <c r="O257" s="118"/>
      <c r="P257" s="118"/>
      <c r="Q257" s="11"/>
      <c r="R257" s="11"/>
      <c r="S257" s="11"/>
      <c r="T257" s="66"/>
    </row>
    <row r="258" spans="1:20" customFormat="1" ht="15">
      <c r="A258" s="108"/>
      <c r="B258" s="109"/>
      <c r="C258" s="110"/>
      <c r="D258" s="69"/>
      <c r="E258" s="57"/>
      <c r="F258" s="57"/>
      <c r="G258" s="73"/>
      <c r="H258" s="61"/>
      <c r="I258" s="73"/>
      <c r="J258" s="61"/>
      <c r="K258" s="119"/>
      <c r="L258" s="119"/>
      <c r="M258" s="119"/>
      <c r="N258" s="119"/>
      <c r="O258" s="119"/>
      <c r="P258" s="119"/>
      <c r="Q258" s="11"/>
      <c r="R258" s="11"/>
      <c r="S258" s="11"/>
      <c r="T258" s="67"/>
    </row>
    <row r="259" spans="1:20" customFormat="1" ht="39" customHeight="1">
      <c r="A259" s="108"/>
      <c r="B259" s="109"/>
      <c r="C259" s="110"/>
      <c r="D259" s="69"/>
      <c r="E259" s="57"/>
      <c r="F259" s="57"/>
      <c r="G259" s="71" t="s">
        <v>350</v>
      </c>
      <c r="H259" s="59" t="s">
        <v>312</v>
      </c>
      <c r="I259" s="71" t="s">
        <v>351</v>
      </c>
      <c r="J259" s="59" t="s">
        <v>356</v>
      </c>
      <c r="K259" s="117" t="s">
        <v>352</v>
      </c>
      <c r="L259" s="117" t="s">
        <v>353</v>
      </c>
      <c r="M259" s="117" t="s">
        <v>354</v>
      </c>
      <c r="N259" s="117" t="s">
        <v>354</v>
      </c>
      <c r="O259" s="117" t="s">
        <v>355</v>
      </c>
      <c r="P259" s="117" t="s">
        <v>355</v>
      </c>
      <c r="Q259" s="11">
        <v>0.7</v>
      </c>
      <c r="R259" s="11">
        <v>0.8</v>
      </c>
      <c r="S259" s="11">
        <v>0.9</v>
      </c>
      <c r="T259" s="65" t="s">
        <v>322</v>
      </c>
    </row>
    <row r="260" spans="1:20" customFormat="1" ht="15">
      <c r="A260" s="108"/>
      <c r="B260" s="109"/>
      <c r="C260" s="110"/>
      <c r="D260" s="69"/>
      <c r="E260" s="57"/>
      <c r="F260" s="57"/>
      <c r="G260" s="72"/>
      <c r="H260" s="60"/>
      <c r="I260" s="72"/>
      <c r="J260" s="60"/>
      <c r="K260" s="118"/>
      <c r="L260" s="118"/>
      <c r="M260" s="118"/>
      <c r="N260" s="118"/>
      <c r="O260" s="118"/>
      <c r="P260" s="118"/>
      <c r="Q260" s="11"/>
      <c r="R260" s="11"/>
      <c r="S260" s="11"/>
      <c r="T260" s="66"/>
    </row>
    <row r="261" spans="1:20" customFormat="1" ht="15">
      <c r="A261" s="108"/>
      <c r="B261" s="109"/>
      <c r="C261" s="110"/>
      <c r="D261" s="69"/>
      <c r="E261" s="57"/>
      <c r="F261" s="57"/>
      <c r="G261" s="73"/>
      <c r="H261" s="61"/>
      <c r="I261" s="73"/>
      <c r="J261" s="61"/>
      <c r="K261" s="119"/>
      <c r="L261" s="119"/>
      <c r="M261" s="119"/>
      <c r="N261" s="119"/>
      <c r="O261" s="119"/>
      <c r="P261" s="119"/>
      <c r="Q261" s="11"/>
      <c r="R261" s="11"/>
      <c r="S261" s="11"/>
      <c r="T261" s="67"/>
    </row>
    <row r="262" spans="1:20" customFormat="1" ht="45.75" customHeight="1">
      <c r="A262" s="108"/>
      <c r="B262" s="109"/>
      <c r="C262" s="110"/>
      <c r="D262" s="69"/>
      <c r="E262" s="57"/>
      <c r="F262" s="57"/>
      <c r="G262" s="71" t="s">
        <v>380</v>
      </c>
      <c r="H262" s="59" t="s">
        <v>313</v>
      </c>
      <c r="I262" s="71" t="s">
        <v>381</v>
      </c>
      <c r="J262" s="59" t="s">
        <v>327</v>
      </c>
      <c r="K262" s="137">
        <f>P262</f>
        <v>1</v>
      </c>
      <c r="L262" s="137">
        <v>1</v>
      </c>
      <c r="M262" s="137">
        <v>1</v>
      </c>
      <c r="N262" s="137">
        <v>1</v>
      </c>
      <c r="O262" s="137">
        <v>1</v>
      </c>
      <c r="P262" s="137">
        <v>1</v>
      </c>
      <c r="Q262" s="20">
        <v>3</v>
      </c>
      <c r="R262" s="20">
        <v>2</v>
      </c>
      <c r="S262" s="20">
        <v>2</v>
      </c>
      <c r="T262" s="65" t="s">
        <v>322</v>
      </c>
    </row>
    <row r="263" spans="1:20" customFormat="1" ht="15">
      <c r="A263" s="108"/>
      <c r="B263" s="109"/>
      <c r="C263" s="110"/>
      <c r="D263" s="69"/>
      <c r="E263" s="57"/>
      <c r="F263" s="58"/>
      <c r="G263" s="73"/>
      <c r="H263" s="61"/>
      <c r="I263" s="73"/>
      <c r="J263" s="61"/>
      <c r="K263" s="138"/>
      <c r="L263" s="138"/>
      <c r="M263" s="138"/>
      <c r="N263" s="138"/>
      <c r="O263" s="138"/>
      <c r="P263" s="138"/>
      <c r="Q263" s="20"/>
      <c r="R263" s="20"/>
      <c r="S263" s="20"/>
      <c r="T263" s="67"/>
    </row>
    <row r="264" spans="1:20" customFormat="1" ht="15">
      <c r="A264" s="108"/>
      <c r="B264" s="109"/>
      <c r="C264" s="110"/>
      <c r="D264" s="69"/>
      <c r="E264" s="57"/>
      <c r="F264" s="56" t="s">
        <v>132</v>
      </c>
      <c r="G264" s="71" t="s">
        <v>81</v>
      </c>
      <c r="H264" s="59" t="s">
        <v>314</v>
      </c>
      <c r="I264" s="71" t="s">
        <v>47</v>
      </c>
      <c r="J264" s="59" t="s">
        <v>327</v>
      </c>
      <c r="K264" s="117">
        <v>1</v>
      </c>
      <c r="L264" s="117">
        <v>1</v>
      </c>
      <c r="M264" s="117">
        <v>1</v>
      </c>
      <c r="N264" s="117">
        <v>1</v>
      </c>
      <c r="O264" s="117">
        <v>1</v>
      </c>
      <c r="P264" s="117">
        <v>1</v>
      </c>
      <c r="Q264" s="11">
        <v>1</v>
      </c>
      <c r="R264" s="11">
        <v>1</v>
      </c>
      <c r="S264" s="11">
        <v>1</v>
      </c>
      <c r="T264" s="183" t="s">
        <v>48</v>
      </c>
    </row>
    <row r="265" spans="1:20" customFormat="1" ht="15">
      <c r="A265" s="108"/>
      <c r="B265" s="109"/>
      <c r="C265" s="110"/>
      <c r="D265" s="69"/>
      <c r="E265" s="57"/>
      <c r="F265" s="57"/>
      <c r="G265" s="72"/>
      <c r="H265" s="60"/>
      <c r="I265" s="72"/>
      <c r="J265" s="60"/>
      <c r="K265" s="118"/>
      <c r="L265" s="118"/>
      <c r="M265" s="118"/>
      <c r="N265" s="118"/>
      <c r="O265" s="118"/>
      <c r="P265" s="118"/>
      <c r="Q265" s="11"/>
      <c r="R265" s="11"/>
      <c r="S265" s="11"/>
      <c r="T265" s="184"/>
    </row>
    <row r="266" spans="1:20" customFormat="1" ht="15">
      <c r="A266" s="108"/>
      <c r="B266" s="109"/>
      <c r="C266" s="110"/>
      <c r="D266" s="69"/>
      <c r="E266" s="58"/>
      <c r="F266" s="58"/>
      <c r="G266" s="73"/>
      <c r="H266" s="61"/>
      <c r="I266" s="73"/>
      <c r="J266" s="61"/>
      <c r="K266" s="119"/>
      <c r="L266" s="119"/>
      <c r="M266" s="119"/>
      <c r="N266" s="119"/>
      <c r="O266" s="119"/>
      <c r="P266" s="119"/>
      <c r="Q266" s="11"/>
      <c r="R266" s="11"/>
      <c r="S266" s="11"/>
      <c r="T266" s="185"/>
    </row>
    <row r="267" spans="1:20" customFormat="1" ht="45" hidden="1" customHeight="1">
      <c r="A267" s="108"/>
      <c r="B267" s="109"/>
      <c r="C267" s="110"/>
      <c r="D267" s="69"/>
      <c r="E267" s="109" t="s">
        <v>31</v>
      </c>
      <c r="F267" s="110" t="s">
        <v>109</v>
      </c>
      <c r="G267" s="9" t="s">
        <v>415</v>
      </c>
      <c r="H267" s="23" t="s">
        <v>236</v>
      </c>
      <c r="I267" s="9" t="s">
        <v>404</v>
      </c>
      <c r="J267" s="23" t="s">
        <v>327</v>
      </c>
      <c r="K267" s="27">
        <f>P267</f>
        <v>1</v>
      </c>
      <c r="L267" s="27">
        <v>0</v>
      </c>
      <c r="M267" s="27">
        <v>0</v>
      </c>
      <c r="N267" s="27">
        <v>0</v>
      </c>
      <c r="O267" s="27">
        <v>0</v>
      </c>
      <c r="P267" s="27">
        <v>1</v>
      </c>
      <c r="Q267" s="11">
        <v>0</v>
      </c>
      <c r="R267" s="11">
        <v>0</v>
      </c>
      <c r="S267" s="11">
        <v>0</v>
      </c>
      <c r="T267" s="29" t="s">
        <v>31</v>
      </c>
    </row>
    <row r="268" spans="1:20" customFormat="1" ht="54.75" hidden="1" customHeight="1">
      <c r="A268" s="108"/>
      <c r="B268" s="109"/>
      <c r="C268" s="110"/>
      <c r="D268" s="69"/>
      <c r="E268" s="109"/>
      <c r="F268" s="110"/>
      <c r="G268" s="9" t="s">
        <v>405</v>
      </c>
      <c r="H268" s="23" t="s">
        <v>237</v>
      </c>
      <c r="I268" s="9" t="s">
        <v>406</v>
      </c>
      <c r="J268" s="23" t="s">
        <v>327</v>
      </c>
      <c r="K268" s="27">
        <f>P268</f>
        <v>0.85</v>
      </c>
      <c r="L268" s="27">
        <v>0</v>
      </c>
      <c r="M268" s="27">
        <v>0</v>
      </c>
      <c r="N268" s="27">
        <v>1</v>
      </c>
      <c r="O268" s="27">
        <v>1</v>
      </c>
      <c r="P268" s="27">
        <v>0.85</v>
      </c>
      <c r="Q268" s="11">
        <v>1</v>
      </c>
      <c r="R268" s="11">
        <v>1</v>
      </c>
      <c r="S268" s="11">
        <v>0</v>
      </c>
      <c r="T268" s="29" t="s">
        <v>31</v>
      </c>
    </row>
    <row r="269" spans="1:20" customFormat="1" ht="104.25" hidden="1" customHeight="1">
      <c r="A269" s="108"/>
      <c r="B269" s="109"/>
      <c r="C269" s="110"/>
      <c r="D269" s="70"/>
      <c r="E269" s="38" t="s">
        <v>28</v>
      </c>
      <c r="F269" s="9" t="s">
        <v>67</v>
      </c>
      <c r="G269" s="21" t="s">
        <v>68</v>
      </c>
      <c r="H269" s="39" t="s">
        <v>238</v>
      </c>
      <c r="I269" s="21" t="s">
        <v>409</v>
      </c>
      <c r="J269" s="38" t="s">
        <v>327</v>
      </c>
      <c r="K269" s="19">
        <v>0.85</v>
      </c>
      <c r="L269" s="19">
        <v>0.05</v>
      </c>
      <c r="M269" s="19">
        <v>0.05</v>
      </c>
      <c r="N269" s="19">
        <v>0.15</v>
      </c>
      <c r="O269" s="19">
        <v>0.5</v>
      </c>
      <c r="P269" s="11">
        <v>0.75</v>
      </c>
      <c r="Q269" s="19">
        <v>1</v>
      </c>
      <c r="R269" s="19"/>
      <c r="S269" s="19"/>
      <c r="T269" s="29" t="s">
        <v>28</v>
      </c>
    </row>
    <row r="270" spans="1:20" customFormat="1" ht="136.5" hidden="1" customHeight="1">
      <c r="A270" s="48" t="s">
        <v>16</v>
      </c>
      <c r="B270" s="38" t="s">
        <v>17</v>
      </c>
      <c r="C270" s="38" t="s">
        <v>382</v>
      </c>
      <c r="D270" s="3" t="s">
        <v>111</v>
      </c>
      <c r="E270" s="38" t="s">
        <v>28</v>
      </c>
      <c r="F270" s="3" t="s">
        <v>69</v>
      </c>
      <c r="G270" s="21" t="s">
        <v>426</v>
      </c>
      <c r="H270" s="38" t="s">
        <v>315</v>
      </c>
      <c r="I270" s="21" t="s">
        <v>410</v>
      </c>
      <c r="J270" s="38" t="s">
        <v>327</v>
      </c>
      <c r="K270" s="19">
        <f>P270</f>
        <v>0.8</v>
      </c>
      <c r="L270" s="19">
        <v>0.25</v>
      </c>
      <c r="M270" s="19">
        <v>0.25</v>
      </c>
      <c r="N270" s="19">
        <v>0.5</v>
      </c>
      <c r="O270" s="19">
        <v>0.75</v>
      </c>
      <c r="P270" s="11">
        <v>0.8</v>
      </c>
      <c r="Q270" s="19">
        <v>1</v>
      </c>
      <c r="R270" s="38"/>
      <c r="S270" s="38"/>
      <c r="T270" s="29" t="s">
        <v>28</v>
      </c>
    </row>
    <row r="271" spans="1:20" customFormat="1" ht="82.5" customHeight="1">
      <c r="A271" s="108" t="s">
        <v>16</v>
      </c>
      <c r="B271" s="109" t="s">
        <v>103</v>
      </c>
      <c r="C271" s="110" t="s">
        <v>38</v>
      </c>
      <c r="D271" s="110" t="s">
        <v>97</v>
      </c>
      <c r="E271" s="56" t="s">
        <v>22</v>
      </c>
      <c r="F271" s="68" t="s">
        <v>98</v>
      </c>
      <c r="G271" s="68" t="s">
        <v>36</v>
      </c>
      <c r="H271" s="56" t="s">
        <v>239</v>
      </c>
      <c r="I271" s="68" t="s">
        <v>37</v>
      </c>
      <c r="J271" s="56" t="s">
        <v>327</v>
      </c>
      <c r="K271" s="114">
        <v>0.9</v>
      </c>
      <c r="L271" s="114">
        <v>0</v>
      </c>
      <c r="M271" s="114">
        <v>0.9</v>
      </c>
      <c r="N271" s="114">
        <v>0.9</v>
      </c>
      <c r="O271" s="114">
        <v>0.9</v>
      </c>
      <c r="P271" s="137">
        <v>0.9</v>
      </c>
      <c r="Q271" s="56"/>
      <c r="R271" s="56"/>
      <c r="S271" s="56"/>
      <c r="T271" s="65" t="s">
        <v>85</v>
      </c>
    </row>
    <row r="272" spans="1:20" customFormat="1" ht="15">
      <c r="A272" s="108"/>
      <c r="B272" s="109"/>
      <c r="C272" s="110"/>
      <c r="D272" s="110"/>
      <c r="E272" s="57"/>
      <c r="F272" s="69"/>
      <c r="G272" s="69"/>
      <c r="H272" s="57"/>
      <c r="I272" s="69"/>
      <c r="J272" s="57"/>
      <c r="K272" s="115"/>
      <c r="L272" s="115"/>
      <c r="M272" s="115"/>
      <c r="N272" s="115"/>
      <c r="O272" s="115"/>
      <c r="P272" s="181"/>
      <c r="Q272" s="57"/>
      <c r="R272" s="57"/>
      <c r="S272" s="57"/>
      <c r="T272" s="66"/>
    </row>
    <row r="273" spans="1:20" customFormat="1" ht="15">
      <c r="A273" s="108"/>
      <c r="B273" s="109"/>
      <c r="C273" s="110"/>
      <c r="D273" s="110"/>
      <c r="E273" s="57"/>
      <c r="F273" s="69"/>
      <c r="G273" s="69"/>
      <c r="H273" s="57"/>
      <c r="I273" s="69"/>
      <c r="J273" s="57"/>
      <c r="K273" s="115"/>
      <c r="L273" s="115"/>
      <c r="M273" s="115"/>
      <c r="N273" s="115"/>
      <c r="O273" s="115"/>
      <c r="P273" s="181"/>
      <c r="Q273" s="57"/>
      <c r="R273" s="57"/>
      <c r="S273" s="57"/>
      <c r="T273" s="66"/>
    </row>
    <row r="274" spans="1:20" customFormat="1" ht="139.5" customHeight="1">
      <c r="A274" s="108"/>
      <c r="B274" s="109"/>
      <c r="C274" s="110"/>
      <c r="D274" s="110"/>
      <c r="E274" s="57"/>
      <c r="F274" s="69"/>
      <c r="G274" s="70"/>
      <c r="H274" s="58"/>
      <c r="I274" s="70"/>
      <c r="J274" s="58"/>
      <c r="K274" s="116"/>
      <c r="L274" s="116"/>
      <c r="M274" s="116"/>
      <c r="N274" s="116"/>
      <c r="O274" s="116"/>
      <c r="P274" s="138"/>
      <c r="Q274" s="58"/>
      <c r="R274" s="58"/>
      <c r="S274" s="58"/>
      <c r="T274" s="67"/>
    </row>
    <row r="275" spans="1:20" customFormat="1" ht="25.5" customHeight="1">
      <c r="A275" s="108"/>
      <c r="B275" s="109"/>
      <c r="C275" s="110"/>
      <c r="D275" s="110"/>
      <c r="E275" s="57"/>
      <c r="F275" s="69"/>
      <c r="G275" s="68" t="s">
        <v>72</v>
      </c>
      <c r="H275" s="56" t="s">
        <v>240</v>
      </c>
      <c r="I275" s="68" t="s">
        <v>73</v>
      </c>
      <c r="J275" s="56" t="s">
        <v>327</v>
      </c>
      <c r="K275" s="114">
        <v>1</v>
      </c>
      <c r="L275" s="114">
        <v>0</v>
      </c>
      <c r="M275" s="114">
        <v>1</v>
      </c>
      <c r="N275" s="114">
        <v>1</v>
      </c>
      <c r="O275" s="114">
        <v>1</v>
      </c>
      <c r="P275" s="137">
        <v>1</v>
      </c>
      <c r="Q275" s="56"/>
      <c r="R275" s="56"/>
      <c r="S275" s="56"/>
      <c r="T275" s="65" t="s">
        <v>321</v>
      </c>
    </row>
    <row r="276" spans="1:20" customFormat="1" ht="15">
      <c r="A276" s="108"/>
      <c r="B276" s="109"/>
      <c r="C276" s="110"/>
      <c r="D276" s="110"/>
      <c r="E276" s="57"/>
      <c r="F276" s="69"/>
      <c r="G276" s="69"/>
      <c r="H276" s="57"/>
      <c r="I276" s="69"/>
      <c r="J276" s="57"/>
      <c r="K276" s="115"/>
      <c r="L276" s="115"/>
      <c r="M276" s="115"/>
      <c r="N276" s="115"/>
      <c r="O276" s="115"/>
      <c r="P276" s="181"/>
      <c r="Q276" s="57"/>
      <c r="R276" s="57"/>
      <c r="S276" s="57"/>
      <c r="T276" s="66"/>
    </row>
    <row r="277" spans="1:20" customFormat="1" ht="90" customHeight="1">
      <c r="A277" s="108"/>
      <c r="B277" s="109"/>
      <c r="C277" s="110"/>
      <c r="D277" s="110"/>
      <c r="E277" s="57"/>
      <c r="F277" s="69"/>
      <c r="G277" s="70"/>
      <c r="H277" s="58"/>
      <c r="I277" s="70"/>
      <c r="J277" s="58"/>
      <c r="K277" s="116"/>
      <c r="L277" s="116"/>
      <c r="M277" s="116"/>
      <c r="N277" s="116"/>
      <c r="O277" s="116"/>
      <c r="P277" s="138"/>
      <c r="Q277" s="58"/>
      <c r="R277" s="58"/>
      <c r="S277" s="58"/>
      <c r="T277" s="67"/>
    </row>
    <row r="278" spans="1:20" customFormat="1" ht="15">
      <c r="A278" s="108"/>
      <c r="B278" s="109"/>
      <c r="C278" s="110"/>
      <c r="D278" s="110"/>
      <c r="E278" s="57"/>
      <c r="F278" s="69"/>
      <c r="G278" s="68" t="s">
        <v>431</v>
      </c>
      <c r="H278" s="56" t="s">
        <v>298</v>
      </c>
      <c r="I278" s="68" t="s">
        <v>432</v>
      </c>
      <c r="J278" s="56" t="s">
        <v>327</v>
      </c>
      <c r="K278" s="114">
        <v>1</v>
      </c>
      <c r="L278" s="114">
        <v>0</v>
      </c>
      <c r="M278" s="114">
        <v>1</v>
      </c>
      <c r="N278" s="114">
        <v>1</v>
      </c>
      <c r="O278" s="114">
        <v>1</v>
      </c>
      <c r="P278" s="137">
        <v>1</v>
      </c>
      <c r="Q278" s="56"/>
      <c r="R278" s="56"/>
      <c r="S278" s="56"/>
      <c r="T278" s="65" t="s">
        <v>85</v>
      </c>
    </row>
    <row r="279" spans="1:20" customFormat="1" ht="15">
      <c r="A279" s="108"/>
      <c r="B279" s="109"/>
      <c r="C279" s="110"/>
      <c r="D279" s="110"/>
      <c r="E279" s="57"/>
      <c r="F279" s="69"/>
      <c r="G279" s="69"/>
      <c r="H279" s="57"/>
      <c r="I279" s="69"/>
      <c r="J279" s="57"/>
      <c r="K279" s="115"/>
      <c r="L279" s="115"/>
      <c r="M279" s="115"/>
      <c r="N279" s="115"/>
      <c r="O279" s="115"/>
      <c r="P279" s="181"/>
      <c r="Q279" s="57"/>
      <c r="R279" s="57"/>
      <c r="S279" s="57"/>
      <c r="T279" s="66"/>
    </row>
    <row r="280" spans="1:20" customFormat="1" ht="99" customHeight="1">
      <c r="A280" s="108"/>
      <c r="B280" s="109"/>
      <c r="C280" s="110"/>
      <c r="D280" s="110"/>
      <c r="E280" s="57"/>
      <c r="F280" s="69"/>
      <c r="G280" s="70"/>
      <c r="H280" s="58"/>
      <c r="I280" s="70"/>
      <c r="J280" s="58"/>
      <c r="K280" s="116"/>
      <c r="L280" s="116"/>
      <c r="M280" s="116"/>
      <c r="N280" s="116"/>
      <c r="O280" s="116"/>
      <c r="P280" s="138"/>
      <c r="Q280" s="58"/>
      <c r="R280" s="58"/>
      <c r="S280" s="58"/>
      <c r="T280" s="67"/>
    </row>
    <row r="281" spans="1:20" customFormat="1" ht="15">
      <c r="A281" s="108"/>
      <c r="B281" s="109"/>
      <c r="C281" s="110"/>
      <c r="D281" s="110"/>
      <c r="E281" s="57"/>
      <c r="F281" s="69"/>
      <c r="G281" s="68" t="s">
        <v>164</v>
      </c>
      <c r="H281" s="56" t="s">
        <v>241</v>
      </c>
      <c r="I281" s="68" t="s">
        <v>316</v>
      </c>
      <c r="J281" s="56" t="s">
        <v>327</v>
      </c>
      <c r="K281" s="114">
        <v>0.9</v>
      </c>
      <c r="L281" s="114">
        <v>0</v>
      </c>
      <c r="M281" s="114">
        <v>0.9</v>
      </c>
      <c r="N281" s="114">
        <v>0.9</v>
      </c>
      <c r="O281" s="114">
        <v>0.9</v>
      </c>
      <c r="P281" s="137">
        <v>0.9</v>
      </c>
      <c r="Q281" s="56"/>
      <c r="R281" s="56"/>
      <c r="S281" s="56"/>
      <c r="T281" s="65" t="s">
        <v>85</v>
      </c>
    </row>
    <row r="282" spans="1:20" customFormat="1" ht="15">
      <c r="A282" s="108"/>
      <c r="B282" s="109"/>
      <c r="C282" s="110"/>
      <c r="D282" s="110"/>
      <c r="E282" s="57"/>
      <c r="F282" s="69"/>
      <c r="G282" s="69"/>
      <c r="H282" s="57"/>
      <c r="I282" s="69"/>
      <c r="J282" s="57"/>
      <c r="K282" s="115"/>
      <c r="L282" s="115"/>
      <c r="M282" s="115"/>
      <c r="N282" s="115"/>
      <c r="O282" s="115"/>
      <c r="P282" s="181"/>
      <c r="Q282" s="57"/>
      <c r="R282" s="57"/>
      <c r="S282" s="57"/>
      <c r="T282" s="66"/>
    </row>
    <row r="283" spans="1:20" customFormat="1" ht="50.25" customHeight="1">
      <c r="A283" s="108"/>
      <c r="B283" s="109"/>
      <c r="C283" s="110"/>
      <c r="D283" s="110"/>
      <c r="E283" s="57"/>
      <c r="F283" s="69"/>
      <c r="G283" s="69"/>
      <c r="H283" s="57"/>
      <c r="I283" s="69"/>
      <c r="J283" s="57"/>
      <c r="K283" s="115"/>
      <c r="L283" s="115"/>
      <c r="M283" s="115"/>
      <c r="N283" s="115"/>
      <c r="O283" s="115"/>
      <c r="P283" s="181"/>
      <c r="Q283" s="57"/>
      <c r="R283" s="57"/>
      <c r="S283" s="57"/>
      <c r="T283" s="66"/>
    </row>
    <row r="284" spans="1:20" customFormat="1" ht="96" customHeight="1">
      <c r="A284" s="108"/>
      <c r="B284" s="109"/>
      <c r="C284" s="110"/>
      <c r="D284" s="110"/>
      <c r="E284" s="57"/>
      <c r="F284" s="69"/>
      <c r="G284" s="70"/>
      <c r="H284" s="58"/>
      <c r="I284" s="70"/>
      <c r="J284" s="58"/>
      <c r="K284" s="116"/>
      <c r="L284" s="116"/>
      <c r="M284" s="116"/>
      <c r="N284" s="116"/>
      <c r="O284" s="116"/>
      <c r="P284" s="138"/>
      <c r="Q284" s="58"/>
      <c r="R284" s="58"/>
      <c r="S284" s="58"/>
      <c r="T284" s="67"/>
    </row>
    <row r="285" spans="1:20" customFormat="1" ht="15">
      <c r="A285" s="108"/>
      <c r="B285" s="109"/>
      <c r="C285" s="110"/>
      <c r="D285" s="110"/>
      <c r="E285" s="57"/>
      <c r="F285" s="69"/>
      <c r="G285" s="68" t="s">
        <v>39</v>
      </c>
      <c r="H285" s="56" t="s">
        <v>242</v>
      </c>
      <c r="I285" s="68" t="s">
        <v>40</v>
      </c>
      <c r="J285" s="56" t="s">
        <v>327</v>
      </c>
      <c r="K285" s="114">
        <v>0.9</v>
      </c>
      <c r="L285" s="114">
        <v>0</v>
      </c>
      <c r="M285" s="114">
        <v>0.9</v>
      </c>
      <c r="N285" s="114">
        <v>0.9</v>
      </c>
      <c r="O285" s="114">
        <v>0.9</v>
      </c>
      <c r="P285" s="137">
        <v>0.9</v>
      </c>
      <c r="Q285" s="56"/>
      <c r="R285" s="56"/>
      <c r="S285" s="56"/>
      <c r="T285" s="65" t="s">
        <v>85</v>
      </c>
    </row>
    <row r="286" spans="1:20" customFormat="1" ht="15">
      <c r="A286" s="108"/>
      <c r="B286" s="109"/>
      <c r="C286" s="110"/>
      <c r="D286" s="110"/>
      <c r="E286" s="57"/>
      <c r="F286" s="69"/>
      <c r="G286" s="69"/>
      <c r="H286" s="57"/>
      <c r="I286" s="69"/>
      <c r="J286" s="57"/>
      <c r="K286" s="115"/>
      <c r="L286" s="115"/>
      <c r="M286" s="115"/>
      <c r="N286" s="115"/>
      <c r="O286" s="115"/>
      <c r="P286" s="181"/>
      <c r="Q286" s="57"/>
      <c r="R286" s="57"/>
      <c r="S286" s="57"/>
      <c r="T286" s="66"/>
    </row>
    <row r="287" spans="1:20" customFormat="1" ht="15">
      <c r="A287" s="108"/>
      <c r="B287" s="109"/>
      <c r="C287" s="110"/>
      <c r="D287" s="110"/>
      <c r="E287" s="57"/>
      <c r="F287" s="69"/>
      <c r="G287" s="69"/>
      <c r="H287" s="57"/>
      <c r="I287" s="69"/>
      <c r="J287" s="57"/>
      <c r="K287" s="115"/>
      <c r="L287" s="115"/>
      <c r="M287" s="115"/>
      <c r="N287" s="115"/>
      <c r="O287" s="115"/>
      <c r="P287" s="181"/>
      <c r="Q287" s="57"/>
      <c r="R287" s="57"/>
      <c r="S287" s="57"/>
      <c r="T287" s="66"/>
    </row>
    <row r="288" spans="1:20" customFormat="1" ht="126.75" customHeight="1">
      <c r="A288" s="108"/>
      <c r="B288" s="109"/>
      <c r="C288" s="110"/>
      <c r="D288" s="110"/>
      <c r="E288" s="57"/>
      <c r="F288" s="69"/>
      <c r="G288" s="70"/>
      <c r="H288" s="58"/>
      <c r="I288" s="70"/>
      <c r="J288" s="58"/>
      <c r="K288" s="116"/>
      <c r="L288" s="116"/>
      <c r="M288" s="116"/>
      <c r="N288" s="116"/>
      <c r="O288" s="116"/>
      <c r="P288" s="138"/>
      <c r="Q288" s="58"/>
      <c r="R288" s="58"/>
      <c r="S288" s="58"/>
      <c r="T288" s="67"/>
    </row>
    <row r="289" spans="1:20" customFormat="1" ht="15">
      <c r="A289" s="108"/>
      <c r="B289" s="109"/>
      <c r="C289" s="110"/>
      <c r="D289" s="110"/>
      <c r="E289" s="57"/>
      <c r="F289" s="69"/>
      <c r="G289" s="68" t="s">
        <v>297</v>
      </c>
      <c r="H289" s="56" t="s">
        <v>243</v>
      </c>
      <c r="I289" s="68" t="s">
        <v>433</v>
      </c>
      <c r="J289" s="56" t="s">
        <v>327</v>
      </c>
      <c r="K289" s="114">
        <v>0.9</v>
      </c>
      <c r="L289" s="114">
        <v>0</v>
      </c>
      <c r="M289" s="114">
        <v>0.9</v>
      </c>
      <c r="N289" s="114">
        <v>0.9</v>
      </c>
      <c r="O289" s="114">
        <v>0.9</v>
      </c>
      <c r="P289" s="137">
        <v>0.9</v>
      </c>
      <c r="Q289" s="56"/>
      <c r="R289" s="56"/>
      <c r="S289" s="56"/>
      <c r="T289" s="65" t="s">
        <v>85</v>
      </c>
    </row>
    <row r="290" spans="1:20" customFormat="1" ht="15">
      <c r="A290" s="108"/>
      <c r="B290" s="109"/>
      <c r="C290" s="110"/>
      <c r="D290" s="110"/>
      <c r="E290" s="57"/>
      <c r="F290" s="69"/>
      <c r="G290" s="69"/>
      <c r="H290" s="57"/>
      <c r="I290" s="69"/>
      <c r="J290" s="57"/>
      <c r="K290" s="115"/>
      <c r="L290" s="115"/>
      <c r="M290" s="115"/>
      <c r="N290" s="115"/>
      <c r="O290" s="115"/>
      <c r="P290" s="181"/>
      <c r="Q290" s="57"/>
      <c r="R290" s="57"/>
      <c r="S290" s="57"/>
      <c r="T290" s="66"/>
    </row>
    <row r="291" spans="1:20" customFormat="1" ht="22.5" customHeight="1">
      <c r="A291" s="108"/>
      <c r="B291" s="109"/>
      <c r="C291" s="110"/>
      <c r="D291" s="110"/>
      <c r="E291" s="58"/>
      <c r="F291" s="70"/>
      <c r="G291" s="70"/>
      <c r="H291" s="58"/>
      <c r="I291" s="70"/>
      <c r="J291" s="58"/>
      <c r="K291" s="116"/>
      <c r="L291" s="116"/>
      <c r="M291" s="116"/>
      <c r="N291" s="116"/>
      <c r="O291" s="116"/>
      <c r="P291" s="138"/>
      <c r="Q291" s="58"/>
      <c r="R291" s="58"/>
      <c r="S291" s="58"/>
      <c r="T291" s="67"/>
    </row>
    <row r="292" spans="1:20" customFormat="1" ht="43.5" hidden="1" customHeight="1">
      <c r="A292" s="108"/>
      <c r="B292" s="109"/>
      <c r="C292" s="110"/>
      <c r="D292" s="110"/>
      <c r="E292" s="106" t="s">
        <v>31</v>
      </c>
      <c r="F292" s="107" t="s">
        <v>109</v>
      </c>
      <c r="G292" s="9" t="s">
        <v>125</v>
      </c>
      <c r="H292" s="24" t="s">
        <v>244</v>
      </c>
      <c r="I292" s="9" t="s">
        <v>128</v>
      </c>
      <c r="J292" s="23" t="s">
        <v>328</v>
      </c>
      <c r="K292" s="24">
        <f>M292+N292+O292+P292</f>
        <v>1</v>
      </c>
      <c r="L292" s="24">
        <v>0</v>
      </c>
      <c r="M292" s="23">
        <v>0</v>
      </c>
      <c r="N292" s="23">
        <v>0</v>
      </c>
      <c r="O292" s="23">
        <v>1</v>
      </c>
      <c r="P292" s="23">
        <v>0</v>
      </c>
      <c r="Q292" s="38">
        <v>0</v>
      </c>
      <c r="R292" s="38">
        <v>0</v>
      </c>
      <c r="S292" s="38">
        <v>0</v>
      </c>
      <c r="T292" s="49" t="s">
        <v>31</v>
      </c>
    </row>
    <row r="293" spans="1:20" customFormat="1" ht="62.25" hidden="1" customHeight="1">
      <c r="A293" s="108"/>
      <c r="B293" s="109"/>
      <c r="C293" s="110"/>
      <c r="D293" s="110"/>
      <c r="E293" s="106"/>
      <c r="F293" s="107"/>
      <c r="G293" s="9" t="s">
        <v>126</v>
      </c>
      <c r="H293" s="24" t="s">
        <v>245</v>
      </c>
      <c r="I293" s="3" t="s">
        <v>129</v>
      </c>
      <c r="J293" s="24" t="s">
        <v>327</v>
      </c>
      <c r="K293" s="27">
        <f>P293</f>
        <v>1</v>
      </c>
      <c r="L293" s="27">
        <v>0</v>
      </c>
      <c r="M293" s="27">
        <v>0</v>
      </c>
      <c r="N293" s="27">
        <v>1</v>
      </c>
      <c r="O293" s="27">
        <v>1</v>
      </c>
      <c r="P293" s="27">
        <v>1</v>
      </c>
      <c r="Q293" s="11">
        <v>1</v>
      </c>
      <c r="R293" s="11">
        <v>1</v>
      </c>
      <c r="S293" s="11">
        <v>0</v>
      </c>
      <c r="T293" s="49" t="s">
        <v>31</v>
      </c>
    </row>
    <row r="294" spans="1:20" customFormat="1" ht="64.5" hidden="1" customHeight="1">
      <c r="A294" s="108"/>
      <c r="B294" s="109"/>
      <c r="C294" s="110"/>
      <c r="D294" s="110"/>
      <c r="E294" s="106"/>
      <c r="F294" s="107"/>
      <c r="G294" s="9" t="s">
        <v>127</v>
      </c>
      <c r="H294" s="24" t="s">
        <v>246</v>
      </c>
      <c r="I294" s="3" t="s">
        <v>129</v>
      </c>
      <c r="J294" s="24" t="s">
        <v>327</v>
      </c>
      <c r="K294" s="27">
        <f>P294</f>
        <v>1</v>
      </c>
      <c r="L294" s="27">
        <v>0</v>
      </c>
      <c r="M294" s="27">
        <v>0</v>
      </c>
      <c r="N294" s="27">
        <v>1</v>
      </c>
      <c r="O294" s="27">
        <v>1</v>
      </c>
      <c r="P294" s="27">
        <v>1</v>
      </c>
      <c r="Q294" s="11">
        <v>1</v>
      </c>
      <c r="R294" s="11">
        <v>1</v>
      </c>
      <c r="S294" s="11">
        <v>0</v>
      </c>
      <c r="T294" s="49" t="s">
        <v>31</v>
      </c>
    </row>
    <row r="295" spans="1:20" customFormat="1" ht="77.25" hidden="1" customHeight="1">
      <c r="A295" s="108"/>
      <c r="B295" s="109"/>
      <c r="C295" s="110"/>
      <c r="D295" s="110"/>
      <c r="E295" s="109" t="s">
        <v>28</v>
      </c>
      <c r="F295" s="3" t="s">
        <v>153</v>
      </c>
      <c r="G295" s="21" t="s">
        <v>36</v>
      </c>
      <c r="H295" s="38" t="s">
        <v>247</v>
      </c>
      <c r="I295" s="21" t="s">
        <v>37</v>
      </c>
      <c r="J295" s="38" t="s">
        <v>327</v>
      </c>
      <c r="K295" s="19">
        <v>1</v>
      </c>
      <c r="L295" s="19">
        <v>1</v>
      </c>
      <c r="M295" s="19">
        <v>1</v>
      </c>
      <c r="N295" s="19">
        <v>1</v>
      </c>
      <c r="O295" s="19">
        <v>1</v>
      </c>
      <c r="P295" s="11">
        <v>1</v>
      </c>
      <c r="Q295" s="19">
        <v>1</v>
      </c>
      <c r="R295" s="13"/>
      <c r="S295" s="13"/>
      <c r="T295" s="49" t="s">
        <v>28</v>
      </c>
    </row>
    <row r="296" spans="1:20" ht="51.75" hidden="1" customHeight="1" thickBot="1">
      <c r="A296" s="186"/>
      <c r="B296" s="187"/>
      <c r="C296" s="188"/>
      <c r="D296" s="188"/>
      <c r="E296" s="187"/>
      <c r="F296" s="50" t="s">
        <v>56</v>
      </c>
      <c r="G296" s="51" t="s">
        <v>57</v>
      </c>
      <c r="H296" s="52" t="s">
        <v>248</v>
      </c>
      <c r="I296" s="51" t="s">
        <v>411</v>
      </c>
      <c r="J296" s="52" t="s">
        <v>327</v>
      </c>
      <c r="K296" s="53">
        <f>P296</f>
        <v>0.79</v>
      </c>
      <c r="L296" s="53">
        <v>0.75</v>
      </c>
      <c r="M296" s="53">
        <v>0.75</v>
      </c>
      <c r="N296" s="53">
        <v>0.75</v>
      </c>
      <c r="O296" s="53">
        <v>0.77</v>
      </c>
      <c r="P296" s="54">
        <v>0.79</v>
      </c>
      <c r="Q296" s="53">
        <v>0.8</v>
      </c>
      <c r="R296" s="53"/>
      <c r="S296" s="53"/>
      <c r="T296" s="55" t="s">
        <v>28</v>
      </c>
    </row>
  </sheetData>
  <sheetProtection password="CC79" sheet="1" objects="1" scenarios="1"/>
  <autoFilter ref="A5:T296">
    <filterColumn colId="19">
      <filters blank="1">
        <filter val="DDS"/>
        <filter val="Despacho Ministro"/>
        <filter val="DEUT"/>
        <filter val="Dirección Programas"/>
        <filter val="DIVIS"/>
        <filter val="DSH"/>
        <filter val="GAUA _x000a_"/>
        <filter val="GCID"/>
        <filter val="Grupo de comunicaciones estratégicas"/>
        <filter val="GTH"/>
        <filter val="OAP"/>
        <filter val="OCI"/>
        <filter val="Of. TIC"/>
        <filter val="Oficina Asesora Jurídica"/>
        <filter val="SFP"/>
        <filter val="SSA"/>
        <filter val="TIC"/>
      </filters>
    </filterColumn>
  </autoFilter>
  <mergeCells count="844">
    <mergeCell ref="T16:T17"/>
    <mergeCell ref="P16:P17"/>
    <mergeCell ref="O16:O17"/>
    <mergeCell ref="N16:N17"/>
    <mergeCell ref="M16:M17"/>
    <mergeCell ref="L16:L17"/>
    <mergeCell ref="G20:G21"/>
    <mergeCell ref="F208:F211"/>
    <mergeCell ref="E173:E211"/>
    <mergeCell ref="G208:G211"/>
    <mergeCell ref="H208:H211"/>
    <mergeCell ref="I208:I211"/>
    <mergeCell ref="J208:J211"/>
    <mergeCell ref="K208:K211"/>
    <mergeCell ref="L208:L211"/>
    <mergeCell ref="M208:M211"/>
    <mergeCell ref="T20:T21"/>
    <mergeCell ref="P191:P192"/>
    <mergeCell ref="G31:G33"/>
    <mergeCell ref="H93:H95"/>
    <mergeCell ref="F68:F69"/>
    <mergeCell ref="H31:H33"/>
    <mergeCell ref="H34:H36"/>
    <mergeCell ref="H37:H39"/>
    <mergeCell ref="H262:H263"/>
    <mergeCell ref="I262:I263"/>
    <mergeCell ref="J262:J263"/>
    <mergeCell ref="K262:K263"/>
    <mergeCell ref="L262:L263"/>
    <mergeCell ref="M262:M263"/>
    <mergeCell ref="N262:N263"/>
    <mergeCell ref="O262:O263"/>
    <mergeCell ref="P262:P263"/>
    <mergeCell ref="T262:T263"/>
    <mergeCell ref="N233:N235"/>
    <mergeCell ref="O233:O235"/>
    <mergeCell ref="K16:K17"/>
    <mergeCell ref="J16:J17"/>
    <mergeCell ref="I16:I17"/>
    <mergeCell ref="H16:H17"/>
    <mergeCell ref="K225:K232"/>
    <mergeCell ref="L225:L232"/>
    <mergeCell ref="M225:M232"/>
    <mergeCell ref="N225:N232"/>
    <mergeCell ref="O225:O232"/>
    <mergeCell ref="T225:T232"/>
    <mergeCell ref="P216:P221"/>
    <mergeCell ref="T216:T221"/>
    <mergeCell ref="H20:H21"/>
    <mergeCell ref="I20:I21"/>
    <mergeCell ref="J20:J21"/>
    <mergeCell ref="K20:K21"/>
    <mergeCell ref="L20:L21"/>
    <mergeCell ref="M20:M21"/>
    <mergeCell ref="N20:N21"/>
    <mergeCell ref="O20:O21"/>
    <mergeCell ref="P20:P21"/>
    <mergeCell ref="O259:O261"/>
    <mergeCell ref="P259:P261"/>
    <mergeCell ref="T259:T261"/>
    <mergeCell ref="P236:P243"/>
    <mergeCell ref="T239:T243"/>
    <mergeCell ref="K198:K204"/>
    <mergeCell ref="L198:L204"/>
    <mergeCell ref="M198:M204"/>
    <mergeCell ref="N198:N204"/>
    <mergeCell ref="O198:O204"/>
    <mergeCell ref="K233:K235"/>
    <mergeCell ref="L233:L235"/>
    <mergeCell ref="M233:M235"/>
    <mergeCell ref="M256:M258"/>
    <mergeCell ref="N256:N258"/>
    <mergeCell ref="O256:O258"/>
    <mergeCell ref="P256:P258"/>
    <mergeCell ref="T256:T258"/>
    <mergeCell ref="M259:M261"/>
    <mergeCell ref="N259:N261"/>
    <mergeCell ref="T236:T238"/>
    <mergeCell ref="T205:T207"/>
    <mergeCell ref="P198:P204"/>
    <mergeCell ref="T198:T204"/>
    <mergeCell ref="E295:E296"/>
    <mergeCell ref="E271:E291"/>
    <mergeCell ref="J236:J243"/>
    <mergeCell ref="H256:H258"/>
    <mergeCell ref="I256:I258"/>
    <mergeCell ref="J256:J258"/>
    <mergeCell ref="K256:K258"/>
    <mergeCell ref="L256:L258"/>
    <mergeCell ref="H259:H261"/>
    <mergeCell ref="K259:K261"/>
    <mergeCell ref="L259:L261"/>
    <mergeCell ref="J281:J284"/>
    <mergeCell ref="K281:K284"/>
    <mergeCell ref="F267:F268"/>
    <mergeCell ref="H244:H251"/>
    <mergeCell ref="I244:I251"/>
    <mergeCell ref="J244:J251"/>
    <mergeCell ref="H236:H243"/>
    <mergeCell ref="I275:I277"/>
    <mergeCell ref="J275:J277"/>
    <mergeCell ref="K275:K277"/>
    <mergeCell ref="L275:L277"/>
    <mergeCell ref="J278:J280"/>
    <mergeCell ref="K278:K280"/>
    <mergeCell ref="S285:S288"/>
    <mergeCell ref="T285:T288"/>
    <mergeCell ref="G289:G291"/>
    <mergeCell ref="H289:H291"/>
    <mergeCell ref="I289:I291"/>
    <mergeCell ref="J289:J291"/>
    <mergeCell ref="N278:N280"/>
    <mergeCell ref="K289:K291"/>
    <mergeCell ref="L289:L291"/>
    <mergeCell ref="M289:M291"/>
    <mergeCell ref="N289:N291"/>
    <mergeCell ref="O289:O291"/>
    <mergeCell ref="P289:P291"/>
    <mergeCell ref="Q289:Q291"/>
    <mergeCell ref="R289:R291"/>
    <mergeCell ref="S289:S291"/>
    <mergeCell ref="T289:T291"/>
    <mergeCell ref="I285:I288"/>
    <mergeCell ref="J285:J288"/>
    <mergeCell ref="K285:K288"/>
    <mergeCell ref="G281:G284"/>
    <mergeCell ref="H281:H284"/>
    <mergeCell ref="I281:I284"/>
    <mergeCell ref="T278:T280"/>
    <mergeCell ref="R275:R277"/>
    <mergeCell ref="L281:L284"/>
    <mergeCell ref="M281:M284"/>
    <mergeCell ref="N281:N284"/>
    <mergeCell ref="O281:O284"/>
    <mergeCell ref="P281:P284"/>
    <mergeCell ref="Q281:Q284"/>
    <mergeCell ref="R281:R284"/>
    <mergeCell ref="R285:R288"/>
    <mergeCell ref="L278:L280"/>
    <mergeCell ref="M278:M280"/>
    <mergeCell ref="O278:O280"/>
    <mergeCell ref="P278:P280"/>
    <mergeCell ref="Q278:Q280"/>
    <mergeCell ref="N275:N277"/>
    <mergeCell ref="O275:O277"/>
    <mergeCell ref="P275:P277"/>
    <mergeCell ref="L285:L288"/>
    <mergeCell ref="M285:M288"/>
    <mergeCell ref="N285:N288"/>
    <mergeCell ref="O285:O288"/>
    <mergeCell ref="P285:P288"/>
    <mergeCell ref="Q285:Q288"/>
    <mergeCell ref="Q275:Q277"/>
    <mergeCell ref="S275:S277"/>
    <mergeCell ref="T275:T277"/>
    <mergeCell ref="R278:R280"/>
    <mergeCell ref="S278:S280"/>
    <mergeCell ref="G16:G17"/>
    <mergeCell ref="T264:T266"/>
    <mergeCell ref="A271:A296"/>
    <mergeCell ref="B271:B296"/>
    <mergeCell ref="C271:C296"/>
    <mergeCell ref="D271:D296"/>
    <mergeCell ref="F271:F291"/>
    <mergeCell ref="G271:G274"/>
    <mergeCell ref="H271:H274"/>
    <mergeCell ref="I271:I274"/>
    <mergeCell ref="J271:J274"/>
    <mergeCell ref="K271:K274"/>
    <mergeCell ref="L271:L274"/>
    <mergeCell ref="M271:M274"/>
    <mergeCell ref="N271:N274"/>
    <mergeCell ref="O271:O274"/>
    <mergeCell ref="P271:P274"/>
    <mergeCell ref="Q271:Q274"/>
    <mergeCell ref="R271:R274"/>
    <mergeCell ref="S271:S274"/>
    <mergeCell ref="E267:E268"/>
    <mergeCell ref="S281:S284"/>
    <mergeCell ref="T281:T284"/>
    <mergeCell ref="I278:I280"/>
    <mergeCell ref="T271:T274"/>
    <mergeCell ref="G275:G277"/>
    <mergeCell ref="H275:H277"/>
    <mergeCell ref="G34:G36"/>
    <mergeCell ref="G37:G39"/>
    <mergeCell ref="G244:G251"/>
    <mergeCell ref="G236:G243"/>
    <mergeCell ref="F173:F207"/>
    <mergeCell ref="I259:I261"/>
    <mergeCell ref="J259:J261"/>
    <mergeCell ref="J37:J39"/>
    <mergeCell ref="F80:F83"/>
    <mergeCell ref="I93:I95"/>
    <mergeCell ref="I198:I204"/>
    <mergeCell ref="J198:J204"/>
    <mergeCell ref="J191:J192"/>
    <mergeCell ref="G233:G235"/>
    <mergeCell ref="H233:H235"/>
    <mergeCell ref="I233:I235"/>
    <mergeCell ref="J233:J235"/>
    <mergeCell ref="J182:J184"/>
    <mergeCell ref="J123:J125"/>
    <mergeCell ref="I87:I89"/>
    <mergeCell ref="G93:G95"/>
    <mergeCell ref="K236:K243"/>
    <mergeCell ref="L236:L243"/>
    <mergeCell ref="M236:M243"/>
    <mergeCell ref="N236:N243"/>
    <mergeCell ref="O236:O243"/>
    <mergeCell ref="J132:J153"/>
    <mergeCell ref="K132:K153"/>
    <mergeCell ref="L132:L153"/>
    <mergeCell ref="M132:M153"/>
    <mergeCell ref="L196:L197"/>
    <mergeCell ref="M196:M197"/>
    <mergeCell ref="N196:N197"/>
    <mergeCell ref="O196:O197"/>
    <mergeCell ref="M188:M190"/>
    <mergeCell ref="N188:N190"/>
    <mergeCell ref="O188:O190"/>
    <mergeCell ref="N208:N211"/>
    <mergeCell ref="O208:O211"/>
    <mergeCell ref="K196:K197"/>
    <mergeCell ref="H225:H232"/>
    <mergeCell ref="I225:I232"/>
    <mergeCell ref="J225:J232"/>
    <mergeCell ref="P225:P232"/>
    <mergeCell ref="J205:J207"/>
    <mergeCell ref="K205:K207"/>
    <mergeCell ref="L205:L207"/>
    <mergeCell ref="M205:M207"/>
    <mergeCell ref="N205:N207"/>
    <mergeCell ref="O205:O207"/>
    <mergeCell ref="P205:P207"/>
    <mergeCell ref="P208:P211"/>
    <mergeCell ref="T208:T211"/>
    <mergeCell ref="O252:O255"/>
    <mergeCell ref="P252:P255"/>
    <mergeCell ref="T252:T255"/>
    <mergeCell ref="T244:T251"/>
    <mergeCell ref="O222:O224"/>
    <mergeCell ref="P222:P224"/>
    <mergeCell ref="T222:T224"/>
    <mergeCell ref="O214:O215"/>
    <mergeCell ref="P214:P215"/>
    <mergeCell ref="T214:T215"/>
    <mergeCell ref="K264:K266"/>
    <mergeCell ref="L264:L266"/>
    <mergeCell ref="M264:M266"/>
    <mergeCell ref="N264:N266"/>
    <mergeCell ref="I252:I255"/>
    <mergeCell ref="J252:J255"/>
    <mergeCell ref="K252:K255"/>
    <mergeCell ref="L252:L255"/>
    <mergeCell ref="M252:M255"/>
    <mergeCell ref="N252:N255"/>
    <mergeCell ref="B214:B224"/>
    <mergeCell ref="C214:C224"/>
    <mergeCell ref="D214:D224"/>
    <mergeCell ref="E214:E224"/>
    <mergeCell ref="F214:F224"/>
    <mergeCell ref="K222:K224"/>
    <mergeCell ref="L222:L224"/>
    <mergeCell ref="M222:M224"/>
    <mergeCell ref="N222:N224"/>
    <mergeCell ref="H214:H215"/>
    <mergeCell ref="I214:I215"/>
    <mergeCell ref="J214:J215"/>
    <mergeCell ref="K214:K215"/>
    <mergeCell ref="L214:L215"/>
    <mergeCell ref="M214:M215"/>
    <mergeCell ref="N214:N215"/>
    <mergeCell ref="F264:F266"/>
    <mergeCell ref="G264:G266"/>
    <mergeCell ref="H264:H266"/>
    <mergeCell ref="I264:I266"/>
    <mergeCell ref="J264:J266"/>
    <mergeCell ref="G18:G19"/>
    <mergeCell ref="H18:H19"/>
    <mergeCell ref="I18:I19"/>
    <mergeCell ref="J18:J19"/>
    <mergeCell ref="J173:J175"/>
    <mergeCell ref="G132:G153"/>
    <mergeCell ref="H132:H153"/>
    <mergeCell ref="I132:I153"/>
    <mergeCell ref="G225:G232"/>
    <mergeCell ref="G222:G224"/>
    <mergeCell ref="H222:H224"/>
    <mergeCell ref="I222:I224"/>
    <mergeCell ref="J222:J224"/>
    <mergeCell ref="G216:G221"/>
    <mergeCell ref="H216:H221"/>
    <mergeCell ref="I216:I221"/>
    <mergeCell ref="J216:J221"/>
    <mergeCell ref="G214:G215"/>
    <mergeCell ref="I236:I243"/>
    <mergeCell ref="K18:K19"/>
    <mergeCell ref="L18:L19"/>
    <mergeCell ref="M18:M19"/>
    <mergeCell ref="N18:N19"/>
    <mergeCell ref="O18:O19"/>
    <mergeCell ref="P18:P19"/>
    <mergeCell ref="T18:T19"/>
    <mergeCell ref="P233:P235"/>
    <mergeCell ref="T233:T235"/>
    <mergeCell ref="O191:O192"/>
    <mergeCell ref="M191:M192"/>
    <mergeCell ref="N191:N192"/>
    <mergeCell ref="P132:P153"/>
    <mergeCell ref="K173:K175"/>
    <mergeCell ref="L173:L175"/>
    <mergeCell ref="M173:M175"/>
    <mergeCell ref="N173:N175"/>
    <mergeCell ref="O173:O175"/>
    <mergeCell ref="P173:P175"/>
    <mergeCell ref="K216:K221"/>
    <mergeCell ref="L216:L221"/>
    <mergeCell ref="M216:M221"/>
    <mergeCell ref="N216:N221"/>
    <mergeCell ref="O216:O221"/>
    <mergeCell ref="G205:G207"/>
    <mergeCell ref="H205:H207"/>
    <mergeCell ref="I205:I207"/>
    <mergeCell ref="G198:G204"/>
    <mergeCell ref="H198:H204"/>
    <mergeCell ref="G196:G197"/>
    <mergeCell ref="H196:H197"/>
    <mergeCell ref="I196:I197"/>
    <mergeCell ref="J196:J197"/>
    <mergeCell ref="G188:G190"/>
    <mergeCell ref="H188:H190"/>
    <mergeCell ref="I188:I190"/>
    <mergeCell ref="J188:J190"/>
    <mergeCell ref="K188:K190"/>
    <mergeCell ref="L188:L190"/>
    <mergeCell ref="L191:L192"/>
    <mergeCell ref="P196:P197"/>
    <mergeCell ref="T196:T197"/>
    <mergeCell ref="G193:G195"/>
    <mergeCell ref="H193:H195"/>
    <mergeCell ref="I193:I195"/>
    <mergeCell ref="J193:J195"/>
    <mergeCell ref="K193:K195"/>
    <mergeCell ref="L193:L195"/>
    <mergeCell ref="M193:M195"/>
    <mergeCell ref="N193:N195"/>
    <mergeCell ref="O193:O195"/>
    <mergeCell ref="P193:P195"/>
    <mergeCell ref="T193:T195"/>
    <mergeCell ref="T191:T192"/>
    <mergeCell ref="P188:P190"/>
    <mergeCell ref="T188:T190"/>
    <mergeCell ref="K182:K184"/>
    <mergeCell ref="L182:L184"/>
    <mergeCell ref="M182:M184"/>
    <mergeCell ref="N182:N184"/>
    <mergeCell ref="O182:O184"/>
    <mergeCell ref="P182:P184"/>
    <mergeCell ref="T182:T184"/>
    <mergeCell ref="O185:O187"/>
    <mergeCell ref="M185:M187"/>
    <mergeCell ref="N185:N187"/>
    <mergeCell ref="L185:L187"/>
    <mergeCell ref="T185:T187"/>
    <mergeCell ref="P185:P187"/>
    <mergeCell ref="Q185:Q187"/>
    <mergeCell ref="R185:R187"/>
    <mergeCell ref="L176:L178"/>
    <mergeCell ref="M176:M178"/>
    <mergeCell ref="O176:O178"/>
    <mergeCell ref="P176:P178"/>
    <mergeCell ref="T176:T178"/>
    <mergeCell ref="G179:G181"/>
    <mergeCell ref="H179:H181"/>
    <mergeCell ref="I179:I181"/>
    <mergeCell ref="J179:J181"/>
    <mergeCell ref="K179:K181"/>
    <mergeCell ref="L179:L181"/>
    <mergeCell ref="M179:M181"/>
    <mergeCell ref="N179:N181"/>
    <mergeCell ref="O179:O181"/>
    <mergeCell ref="N132:N153"/>
    <mergeCell ref="O132:O153"/>
    <mergeCell ref="T148:T150"/>
    <mergeCell ref="T151:T153"/>
    <mergeCell ref="T132:T134"/>
    <mergeCell ref="T135:T141"/>
    <mergeCell ref="T142:T144"/>
    <mergeCell ref="T145:T147"/>
    <mergeCell ref="P179:P181"/>
    <mergeCell ref="T179:T181"/>
    <mergeCell ref="T173:T175"/>
    <mergeCell ref="P123:P125"/>
    <mergeCell ref="T123:T125"/>
    <mergeCell ref="G126:G131"/>
    <mergeCell ref="H126:H131"/>
    <mergeCell ref="I126:I131"/>
    <mergeCell ref="J126:J131"/>
    <mergeCell ref="K126:K131"/>
    <mergeCell ref="L126:L131"/>
    <mergeCell ref="M126:M131"/>
    <mergeCell ref="N126:N131"/>
    <mergeCell ref="O126:O131"/>
    <mergeCell ref="P126:P131"/>
    <mergeCell ref="T126:T131"/>
    <mergeCell ref="G123:G125"/>
    <mergeCell ref="H123:H125"/>
    <mergeCell ref="I123:I125"/>
    <mergeCell ref="K123:K125"/>
    <mergeCell ref="L123:L125"/>
    <mergeCell ref="M123:M125"/>
    <mergeCell ref="N123:N125"/>
    <mergeCell ref="O123:O125"/>
    <mergeCell ref="P118:P119"/>
    <mergeCell ref="T118:T119"/>
    <mergeCell ref="G120:G122"/>
    <mergeCell ref="H120:H122"/>
    <mergeCell ref="I120:I122"/>
    <mergeCell ref="J120:J122"/>
    <mergeCell ref="K120:K122"/>
    <mergeCell ref="L120:L122"/>
    <mergeCell ref="M120:M122"/>
    <mergeCell ref="N120:N122"/>
    <mergeCell ref="O120:O122"/>
    <mergeCell ref="P120:P122"/>
    <mergeCell ref="T120:T122"/>
    <mergeCell ref="G118:G119"/>
    <mergeCell ref="H118:H119"/>
    <mergeCell ref="I118:I119"/>
    <mergeCell ref="J118:J119"/>
    <mergeCell ref="K118:K119"/>
    <mergeCell ref="L118:L119"/>
    <mergeCell ref="M118:M119"/>
    <mergeCell ref="N118:N119"/>
    <mergeCell ref="O118:O119"/>
    <mergeCell ref="P113:P117"/>
    <mergeCell ref="T113:T117"/>
    <mergeCell ref="H110:H112"/>
    <mergeCell ref="G110:G112"/>
    <mergeCell ref="I110:I112"/>
    <mergeCell ref="J110:J112"/>
    <mergeCell ref="K110:K112"/>
    <mergeCell ref="L110:L112"/>
    <mergeCell ref="M110:M112"/>
    <mergeCell ref="N110:N112"/>
    <mergeCell ref="O110:O112"/>
    <mergeCell ref="P110:P112"/>
    <mergeCell ref="T110:T112"/>
    <mergeCell ref="G113:G117"/>
    <mergeCell ref="H113:H117"/>
    <mergeCell ref="I113:I117"/>
    <mergeCell ref="J113:J117"/>
    <mergeCell ref="K113:K117"/>
    <mergeCell ref="L113:L117"/>
    <mergeCell ref="M113:M117"/>
    <mergeCell ref="N113:N117"/>
    <mergeCell ref="O113:O117"/>
    <mergeCell ref="P103:P105"/>
    <mergeCell ref="T103:T105"/>
    <mergeCell ref="G106:G108"/>
    <mergeCell ref="H106:H108"/>
    <mergeCell ref="I106:I108"/>
    <mergeCell ref="J106:J108"/>
    <mergeCell ref="K106:K108"/>
    <mergeCell ref="L106:L108"/>
    <mergeCell ref="M106:M108"/>
    <mergeCell ref="N106:N108"/>
    <mergeCell ref="O106:O108"/>
    <mergeCell ref="P106:P108"/>
    <mergeCell ref="T106:T108"/>
    <mergeCell ref="G103:G105"/>
    <mergeCell ref="H103:H105"/>
    <mergeCell ref="I103:I105"/>
    <mergeCell ref="J103:J105"/>
    <mergeCell ref="K103:K105"/>
    <mergeCell ref="L103:L105"/>
    <mergeCell ref="M103:M105"/>
    <mergeCell ref="N103:N105"/>
    <mergeCell ref="O103:O105"/>
    <mergeCell ref="G96:G102"/>
    <mergeCell ref="H96:H102"/>
    <mergeCell ref="I96:I102"/>
    <mergeCell ref="J96:J102"/>
    <mergeCell ref="K96:K102"/>
    <mergeCell ref="L96:L102"/>
    <mergeCell ref="M96:M102"/>
    <mergeCell ref="N96:N102"/>
    <mergeCell ref="O96:O102"/>
    <mergeCell ref="P96:P102"/>
    <mergeCell ref="T96:T102"/>
    <mergeCell ref="N56:N59"/>
    <mergeCell ref="O56:O59"/>
    <mergeCell ref="P56:P59"/>
    <mergeCell ref="T56:T59"/>
    <mergeCell ref="H70:H72"/>
    <mergeCell ref="J70:J72"/>
    <mergeCell ref="K70:K72"/>
    <mergeCell ref="L70:L72"/>
    <mergeCell ref="M70:M72"/>
    <mergeCell ref="N70:N72"/>
    <mergeCell ref="O70:O72"/>
    <mergeCell ref="P70:P72"/>
    <mergeCell ref="T70:T72"/>
    <mergeCell ref="H76:H79"/>
    <mergeCell ref="I76:I79"/>
    <mergeCell ref="J76:J79"/>
    <mergeCell ref="K76:K79"/>
    <mergeCell ref="T90:T92"/>
    <mergeCell ref="J93:J95"/>
    <mergeCell ref="H73:H75"/>
    <mergeCell ref="I70:I75"/>
    <mergeCell ref="J73:J75"/>
    <mergeCell ref="P53:P55"/>
    <mergeCell ref="T53:T55"/>
    <mergeCell ref="G63:G65"/>
    <mergeCell ref="H63:H65"/>
    <mergeCell ref="I63:I65"/>
    <mergeCell ref="J63:J65"/>
    <mergeCell ref="K63:K65"/>
    <mergeCell ref="L63:L65"/>
    <mergeCell ref="M63:M65"/>
    <mergeCell ref="N63:N65"/>
    <mergeCell ref="O63:O65"/>
    <mergeCell ref="P63:P65"/>
    <mergeCell ref="T63:T65"/>
    <mergeCell ref="G53:G55"/>
    <mergeCell ref="H53:H55"/>
    <mergeCell ref="I53:I55"/>
    <mergeCell ref="J53:J55"/>
    <mergeCell ref="K53:K55"/>
    <mergeCell ref="L53:L55"/>
    <mergeCell ref="M53:M55"/>
    <mergeCell ref="N53:N55"/>
    <mergeCell ref="O53:O55"/>
    <mergeCell ref="P49:P52"/>
    <mergeCell ref="T49:T52"/>
    <mergeCell ref="G60:G62"/>
    <mergeCell ref="H60:H62"/>
    <mergeCell ref="I60:I62"/>
    <mergeCell ref="J60:J62"/>
    <mergeCell ref="K60:K62"/>
    <mergeCell ref="L60:L62"/>
    <mergeCell ref="M60:M62"/>
    <mergeCell ref="N60:N62"/>
    <mergeCell ref="O60:O62"/>
    <mergeCell ref="P60:P62"/>
    <mergeCell ref="T60:T62"/>
    <mergeCell ref="G56:G59"/>
    <mergeCell ref="H56:H59"/>
    <mergeCell ref="I56:I59"/>
    <mergeCell ref="J56:J59"/>
    <mergeCell ref="K56:K59"/>
    <mergeCell ref="L56:L59"/>
    <mergeCell ref="M56:M59"/>
    <mergeCell ref="G49:G52"/>
    <mergeCell ref="H49:H52"/>
    <mergeCell ref="I49:I52"/>
    <mergeCell ref="J49:J52"/>
    <mergeCell ref="K49:K52"/>
    <mergeCell ref="L49:L52"/>
    <mergeCell ref="M49:M52"/>
    <mergeCell ref="N49:N52"/>
    <mergeCell ref="O49:O52"/>
    <mergeCell ref="G43:G48"/>
    <mergeCell ref="H43:H48"/>
    <mergeCell ref="I43:I48"/>
    <mergeCell ref="J43:J48"/>
    <mergeCell ref="K43:K48"/>
    <mergeCell ref="L43:L48"/>
    <mergeCell ref="M43:M48"/>
    <mergeCell ref="N43:N48"/>
    <mergeCell ref="O43:O48"/>
    <mergeCell ref="P43:P48"/>
    <mergeCell ref="T43:T48"/>
    <mergeCell ref="G40:G42"/>
    <mergeCell ref="H40:H42"/>
    <mergeCell ref="I40:I42"/>
    <mergeCell ref="J40:J42"/>
    <mergeCell ref="K40:K42"/>
    <mergeCell ref="L40:L42"/>
    <mergeCell ref="M40:M42"/>
    <mergeCell ref="N40:N42"/>
    <mergeCell ref="O40:O42"/>
    <mergeCell ref="P40:P42"/>
    <mergeCell ref="T40:T42"/>
    <mergeCell ref="I37:I39"/>
    <mergeCell ref="O37:O39"/>
    <mergeCell ref="P37:P39"/>
    <mergeCell ref="T37:T39"/>
    <mergeCell ref="I34:I36"/>
    <mergeCell ref="J34:J36"/>
    <mergeCell ref="K34:K36"/>
    <mergeCell ref="L34:L36"/>
    <mergeCell ref="M34:M36"/>
    <mergeCell ref="N34:N36"/>
    <mergeCell ref="O34:O36"/>
    <mergeCell ref="P34:P36"/>
    <mergeCell ref="T34:T36"/>
    <mergeCell ref="J31:J33"/>
    <mergeCell ref="K31:K33"/>
    <mergeCell ref="L31:L33"/>
    <mergeCell ref="M31:M33"/>
    <mergeCell ref="N31:N33"/>
    <mergeCell ref="O31:O33"/>
    <mergeCell ref="T29:T30"/>
    <mergeCell ref="T31:T33"/>
    <mergeCell ref="P31:P33"/>
    <mergeCell ref="I29:I30"/>
    <mergeCell ref="J29:J30"/>
    <mergeCell ref="K29:K30"/>
    <mergeCell ref="L29:L30"/>
    <mergeCell ref="M29:M30"/>
    <mergeCell ref="N29:N30"/>
    <mergeCell ref="O29:O30"/>
    <mergeCell ref="P29:P30"/>
    <mergeCell ref="T26:T28"/>
    <mergeCell ref="O26:O28"/>
    <mergeCell ref="P22:P23"/>
    <mergeCell ref="T22:T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G11:G13"/>
    <mergeCell ref="H11:H13"/>
    <mergeCell ref="I11:I13"/>
    <mergeCell ref="J11:J13"/>
    <mergeCell ref="K11:K13"/>
    <mergeCell ref="L11:L13"/>
    <mergeCell ref="M11:M13"/>
    <mergeCell ref="N11:N13"/>
    <mergeCell ref="F70:F79"/>
    <mergeCell ref="G26:G28"/>
    <mergeCell ref="H26:H28"/>
    <mergeCell ref="I26:I28"/>
    <mergeCell ref="J26:J28"/>
    <mergeCell ref="K26:K28"/>
    <mergeCell ref="L26:L28"/>
    <mergeCell ref="I31:I33"/>
    <mergeCell ref="H29:H30"/>
    <mergeCell ref="M26:M28"/>
    <mergeCell ref="N26:N28"/>
    <mergeCell ref="K37:K39"/>
    <mergeCell ref="L37:L39"/>
    <mergeCell ref="M37:M39"/>
    <mergeCell ref="N37:N39"/>
    <mergeCell ref="G76:G79"/>
    <mergeCell ref="A6:A10"/>
    <mergeCell ref="B6:B10"/>
    <mergeCell ref="C6:C10"/>
    <mergeCell ref="D6:D10"/>
    <mergeCell ref="E6:E10"/>
    <mergeCell ref="F6:F10"/>
    <mergeCell ref="A70:A83"/>
    <mergeCell ref="B70:B83"/>
    <mergeCell ref="C70:C83"/>
    <mergeCell ref="D70:D83"/>
    <mergeCell ref="E67:E69"/>
    <mergeCell ref="E80:E83"/>
    <mergeCell ref="D14:D69"/>
    <mergeCell ref="E14:E66"/>
    <mergeCell ref="F14:F66"/>
    <mergeCell ref="A84:A167"/>
    <mergeCell ref="B84:B167"/>
    <mergeCell ref="C84:C167"/>
    <mergeCell ref="D84:D167"/>
    <mergeCell ref="E154:E165"/>
    <mergeCell ref="F154:F165"/>
    <mergeCell ref="E166:E167"/>
    <mergeCell ref="F84:F112"/>
    <mergeCell ref="B11:B13"/>
    <mergeCell ref="C11:C13"/>
    <mergeCell ref="D11:D13"/>
    <mergeCell ref="E11:E13"/>
    <mergeCell ref="F113:F153"/>
    <mergeCell ref="A11:A13"/>
    <mergeCell ref="F11:F13"/>
    <mergeCell ref="E70:E79"/>
    <mergeCell ref="E84:E153"/>
    <mergeCell ref="A14:A69"/>
    <mergeCell ref="B14:B69"/>
    <mergeCell ref="C14:C69"/>
    <mergeCell ref="A171:A172"/>
    <mergeCell ref="B171:B172"/>
    <mergeCell ref="C171:C172"/>
    <mergeCell ref="D171:D172"/>
    <mergeCell ref="E171:E172"/>
    <mergeCell ref="F171:F172"/>
    <mergeCell ref="A168:A170"/>
    <mergeCell ref="B168:B170"/>
    <mergeCell ref="C168:C170"/>
    <mergeCell ref="D168:D170"/>
    <mergeCell ref="E168:E170"/>
    <mergeCell ref="F168:F169"/>
    <mergeCell ref="G185:G187"/>
    <mergeCell ref="H185:H187"/>
    <mergeCell ref="I185:I187"/>
    <mergeCell ref="K185:K187"/>
    <mergeCell ref="A173:A213"/>
    <mergeCell ref="B173:B213"/>
    <mergeCell ref="C173:C213"/>
    <mergeCell ref="D173:D213"/>
    <mergeCell ref="J185:J187"/>
    <mergeCell ref="G182:G184"/>
    <mergeCell ref="H182:H184"/>
    <mergeCell ref="I182:I184"/>
    <mergeCell ref="K191:K192"/>
    <mergeCell ref="G173:G175"/>
    <mergeCell ref="G176:G178"/>
    <mergeCell ref="H173:H175"/>
    <mergeCell ref="H176:H178"/>
    <mergeCell ref="I173:I175"/>
    <mergeCell ref="I176:I178"/>
    <mergeCell ref="J176:J178"/>
    <mergeCell ref="K176:K178"/>
    <mergeCell ref="G191:G192"/>
    <mergeCell ref="H191:H192"/>
    <mergeCell ref="I191:I192"/>
    <mergeCell ref="A214:A224"/>
    <mergeCell ref="N176:N178"/>
    <mergeCell ref="P11:P13"/>
    <mergeCell ref="T11:T13"/>
    <mergeCell ref="K90:K92"/>
    <mergeCell ref="F225:F232"/>
    <mergeCell ref="G252:G255"/>
    <mergeCell ref="H252:H255"/>
    <mergeCell ref="G278:G280"/>
    <mergeCell ref="H278:H280"/>
    <mergeCell ref="S225:S229"/>
    <mergeCell ref="G29:G30"/>
    <mergeCell ref="T24:T25"/>
    <mergeCell ref="P26:P28"/>
    <mergeCell ref="O11:O13"/>
    <mergeCell ref="S185:S187"/>
    <mergeCell ref="G70:G75"/>
    <mergeCell ref="K73:K75"/>
    <mergeCell ref="L73:L75"/>
    <mergeCell ref="M73:M75"/>
    <mergeCell ref="N73:N75"/>
    <mergeCell ref="O73:O75"/>
    <mergeCell ref="P73:P75"/>
    <mergeCell ref="T73:T75"/>
    <mergeCell ref="G285:G288"/>
    <mergeCell ref="H285:H288"/>
    <mergeCell ref="E292:E294"/>
    <mergeCell ref="F292:F294"/>
    <mergeCell ref="A225:A269"/>
    <mergeCell ref="B225:B269"/>
    <mergeCell ref="C225:C269"/>
    <mergeCell ref="D225:D269"/>
    <mergeCell ref="R225:R229"/>
    <mergeCell ref="Q225:Q229"/>
    <mergeCell ref="G256:G258"/>
    <mergeCell ref="G259:G261"/>
    <mergeCell ref="G262:G263"/>
    <mergeCell ref="F233:F263"/>
    <mergeCell ref="K244:K251"/>
    <mergeCell ref="L244:L251"/>
    <mergeCell ref="M244:M251"/>
    <mergeCell ref="N244:N251"/>
    <mergeCell ref="O244:O251"/>
    <mergeCell ref="P244:P251"/>
    <mergeCell ref="O264:O266"/>
    <mergeCell ref="P264:P266"/>
    <mergeCell ref="M275:M277"/>
    <mergeCell ref="E225:E266"/>
    <mergeCell ref="L4:L5"/>
    <mergeCell ref="J4:J5"/>
    <mergeCell ref="M4:S4"/>
    <mergeCell ref="G4:G5"/>
    <mergeCell ref="H4:H5"/>
    <mergeCell ref="I4:I5"/>
    <mergeCell ref="K4:K5"/>
    <mergeCell ref="A1:B3"/>
    <mergeCell ref="T4:T5"/>
    <mergeCell ref="A4:A5"/>
    <mergeCell ref="B4:B5"/>
    <mergeCell ref="C4:C5"/>
    <mergeCell ref="D4:D5"/>
    <mergeCell ref="E4:E5"/>
    <mergeCell ref="F4:F5"/>
    <mergeCell ref="P1:T1"/>
    <mergeCell ref="P2:T2"/>
    <mergeCell ref="P3:T3"/>
    <mergeCell ref="C1:O3"/>
    <mergeCell ref="G84:G86"/>
    <mergeCell ref="G90:G92"/>
    <mergeCell ref="H90:H92"/>
    <mergeCell ref="I90:I92"/>
    <mergeCell ref="J90:J92"/>
    <mergeCell ref="G87:G89"/>
    <mergeCell ref="H87:H89"/>
    <mergeCell ref="O90:O92"/>
    <mergeCell ref="P90:P92"/>
    <mergeCell ref="J87:J89"/>
    <mergeCell ref="L76:L79"/>
    <mergeCell ref="M76:M79"/>
    <mergeCell ref="N76:N79"/>
    <mergeCell ref="O76:O79"/>
    <mergeCell ref="P76:P79"/>
    <mergeCell ref="T76:T79"/>
    <mergeCell ref="H84:H86"/>
    <mergeCell ref="I84:I86"/>
    <mergeCell ref="J84:J86"/>
    <mergeCell ref="K84:K86"/>
    <mergeCell ref="L84:L86"/>
    <mergeCell ref="M84:M86"/>
    <mergeCell ref="N84:N86"/>
    <mergeCell ref="K93:K95"/>
    <mergeCell ref="L93:L95"/>
    <mergeCell ref="M93:M95"/>
    <mergeCell ref="N93:N95"/>
    <mergeCell ref="O93:O95"/>
    <mergeCell ref="P93:P95"/>
    <mergeCell ref="T93:T95"/>
    <mergeCell ref="O84:O86"/>
    <mergeCell ref="P84:P86"/>
    <mergeCell ref="T84:T86"/>
    <mergeCell ref="K87:K89"/>
    <mergeCell ref="L87:L89"/>
    <mergeCell ref="M87:M89"/>
    <mergeCell ref="N87:N89"/>
    <mergeCell ref="O87:O89"/>
    <mergeCell ref="P87:P89"/>
    <mergeCell ref="T87:T89"/>
    <mergeCell ref="L90:L92"/>
    <mergeCell ref="M90:M92"/>
    <mergeCell ref="N90:N92"/>
  </mergeCells>
  <pageMargins left="0.25" right="0.25" top="0.75" bottom="0.75" header="0.3" footer="0.3"/>
  <pageSetup paperSize="9" scale="33" fitToHeight="0"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333375</xdr:colOff>
                <xdr:row>0</xdr:row>
                <xdr:rowOff>114300</xdr:rowOff>
              </from>
              <to>
                <xdr:col>1</xdr:col>
                <xdr:colOff>962025</xdr:colOff>
                <xdr:row>2</xdr:row>
                <xdr:rowOff>114300</xdr:rowOff>
              </to>
            </anchor>
          </objectPr>
        </oleObject>
      </mc:Choice>
      <mc:Fallback>
        <oleObject progId="PBrush" shapeId="4097" r:id="rId4"/>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5315b6a4-8d4a-43ca-898a-317869ffffcc">2018</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E889EEE52017940AF7C28DFEA78A7A6" ma:contentTypeVersion="2" ma:contentTypeDescription="Crear nuevo documento." ma:contentTypeScope="" ma:versionID="9b3f974e96ebe2c7b3599ba4a798d1d0">
  <xsd:schema xmlns:xsd="http://www.w3.org/2001/XMLSchema" xmlns:xs="http://www.w3.org/2001/XMLSchema" xmlns:p="http://schemas.microsoft.com/office/2006/metadata/properties" xmlns:ns2="5315b6a4-8d4a-43ca-898a-317869ffffcc" targetNamespace="http://schemas.microsoft.com/office/2006/metadata/properties" ma:root="true" ma:fieldsID="22284d16fa74336bfd2f251b1fdf753b" ns2:_="">
    <xsd:import namespace="5315b6a4-8d4a-43ca-898a-317869ffffcc"/>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15b6a4-8d4a-43ca-898a-317869ffffcc"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A297BD-3681-47D6-ABF3-1B6739C192BA}"/>
</file>

<file path=customXml/itemProps2.xml><?xml version="1.0" encoding="utf-8"?>
<ds:datastoreItem xmlns:ds="http://schemas.openxmlformats.org/officeDocument/2006/customXml" ds:itemID="{3886A163-9722-46B0-883E-5012A5EBA148}"/>
</file>

<file path=customXml/itemProps3.xml><?xml version="1.0" encoding="utf-8"?>
<ds:datastoreItem xmlns:ds="http://schemas.openxmlformats.org/officeDocument/2006/customXml" ds:itemID="{14BEFD33-51B5-4DF1-8978-47C83C34EB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 Estratégico Instit.  2018</vt:lpstr>
      <vt:lpstr>'Plan Estratégico Instit.  2018'!Área_de_impresión</vt:lpstr>
    </vt:vector>
  </TitlesOfParts>
  <Company>EEC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Estratégico  Integrado de Planeación y Gestión Institucional 2018</dc:title>
  <dc:creator>BERNARDO ANTONIO CASTANO</dc:creator>
  <cp:lastModifiedBy>Nelson Yesid Rodriguez Bernal</cp:lastModifiedBy>
  <cp:lastPrinted>2018-01-31T21:11:51Z</cp:lastPrinted>
  <dcterms:created xsi:type="dcterms:W3CDTF">2016-11-30T16:05:14Z</dcterms:created>
  <dcterms:modified xsi:type="dcterms:W3CDTF">2018-01-31T21:11:58Z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0x0101008E889EEE52017940AF7C28DFEA78A7A6</vt:lpwstr>
  </property>
</Properties>
</file>